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samblea\2026\"/>
    </mc:Choice>
  </mc:AlternateContent>
  <xr:revisionPtr revIDLastSave="0" documentId="13_ncr:1_{A2195B0C-1EF5-4BBB-A8EA-0BC75700F6F5}" xr6:coauthVersionLast="47" xr6:coauthVersionMax="47" xr10:uidLastSave="{00000000-0000-0000-0000-000000000000}"/>
  <bookViews>
    <workbookView xWindow="-120" yWindow="-120" windowWidth="20730" windowHeight="11160" xr2:uid="{124C4A32-1355-49E5-A45C-CE95E7B6F616}"/>
  </bookViews>
  <sheets>
    <sheet name="PROPUESTA DE PRESUPUESTO 26" sheetId="1" r:id="rId1"/>
  </sheets>
  <definedNames>
    <definedName name="_xlnm._FilterDatabase" localSheetId="0" hidden="1">'PROPUESTA DE PRESUPUESTO 26'!$A$2:$G$78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G84" i="1"/>
  <c r="G81" i="1"/>
  <c r="G76" i="1"/>
  <c r="G74" i="1"/>
  <c r="G71" i="1"/>
  <c r="G68" i="1"/>
  <c r="G67" i="1"/>
  <c r="G59" i="1"/>
  <c r="G55" i="1"/>
  <c r="G45" i="1"/>
  <c r="G44" i="1"/>
  <c r="G41" i="1"/>
  <c r="G38" i="1"/>
  <c r="G37" i="1"/>
  <c r="G30" i="1"/>
  <c r="G25" i="1"/>
  <c r="G19" i="1"/>
  <c r="G16" i="1"/>
  <c r="G9" i="1"/>
  <c r="G4" i="1"/>
  <c r="G80" i="1" l="1"/>
  <c r="G24" i="1"/>
  <c r="G3" i="1"/>
  <c r="G95" i="1" l="1"/>
  <c r="G79" i="1"/>
  <c r="G96" i="1" s="1"/>
  <c r="G98" i="1" s="1"/>
</calcChain>
</file>

<file path=xl/sharedStrings.xml><?xml version="1.0" encoding="utf-8"?>
<sst xmlns="http://schemas.openxmlformats.org/spreadsheetml/2006/main" count="98" uniqueCount="98">
  <si>
    <t>(Debe) Haber</t>
  </si>
  <si>
    <t>1. Importe neto de la cifra de negocios.</t>
  </si>
  <si>
    <t>a) Ingresos federativos</t>
  </si>
  <si>
    <t>701     INGRESOS POR LICENCIAS FEDERATIVAS</t>
  </si>
  <si>
    <t>702     INGRESOS POR CUOTAS DE CLUBES Y OTRAS ASOC. DEPORTIVAS</t>
  </si>
  <si>
    <t>b) Ventas</t>
  </si>
  <si>
    <t>700     INGRESOS POR VENTAS DE EXISTENCIAS</t>
  </si>
  <si>
    <t>c) Otros ingresos</t>
  </si>
  <si>
    <t>703     INGRESOS POR ACTIVIDADES DOCENTES</t>
  </si>
  <si>
    <t>704     INGRESOS POR PUBLICIDAD E IMAGEN</t>
  </si>
  <si>
    <t>707     INGRESOS POR SANCIONES</t>
  </si>
  <si>
    <t>708     DEVOLUCION Y RAPPELS VENTAS</t>
  </si>
  <si>
    <t>709     OTROS INGRESOS</t>
  </si>
  <si>
    <t>2. Variación de existencias de productos terminados y en curso de fabricación.</t>
  </si>
  <si>
    <t>3. Trabajos realizados por la empresa para su activo.</t>
  </si>
  <si>
    <t>730     INCORPORACION AL ACTIVO DE GASTOS DE ESTABLECIMIENTO</t>
  </si>
  <si>
    <t>731     TRABAJOS REALIZ. PARA INMOVIL. INMATERIAL</t>
  </si>
  <si>
    <t>4. Aprovisionamientos.</t>
  </si>
  <si>
    <t>600     COMPRAS DE MATERIAL DEPORTIVO</t>
  </si>
  <si>
    <t>601     COMPRAS DE BIENES DESTINADO A LA VENTA</t>
  </si>
  <si>
    <t>609     RAPPELS POR COMPRAS</t>
  </si>
  <si>
    <t>610     VARIACIÓN DE EXISTENCIAS DE MATERIAL DEPORTIVO</t>
  </si>
  <si>
    <t>5. Otros ingresos de la actividad</t>
  </si>
  <si>
    <t>a) Ingresos accesorios y otros ingresos de gestion corriente</t>
  </si>
  <si>
    <t>752     INGRESOS POR ARRENDAMIENTOS</t>
  </si>
  <si>
    <t>754     INGRESOS POR COMISIONES</t>
  </si>
  <si>
    <t>758     INGRESOS POR ORGANIZACION DE ACONTECIMIENTOS DEPORTIVOS</t>
  </si>
  <si>
    <t>759     INGRESOS POR SERVICIOS DIVERSOS</t>
  </si>
  <si>
    <t>b) Subvenciones de explotación incorporadas al resultado del ejercicio</t>
  </si>
  <si>
    <t>740     SUBVENCIONES DE LA GENERALITAT VALENCIANA</t>
  </si>
  <si>
    <t>741     SUBVENCIONES DE DIPUTACIONES PROVINCIALES</t>
  </si>
  <si>
    <t>742     SUBVENCIONES MUNICIPALES</t>
  </si>
  <si>
    <t>743     SUBVENCIONES FEDERACION ESPAÑOLA DE TRIATLON</t>
  </si>
  <si>
    <t>744     OTRAS SUBVENCIONES OFICIALES</t>
  </si>
  <si>
    <t>745     OTRAS SUBVENCIONES NO OFICIALES</t>
  </si>
  <si>
    <t>6. Gastos de personal.</t>
  </si>
  <si>
    <t>a) Sueldos, salarios y asimilados</t>
  </si>
  <si>
    <t>640     SUELDOS Y SALARIOS</t>
  </si>
  <si>
    <t>641     INDEMNIZACIONES</t>
  </si>
  <si>
    <t>b) Cargas sociales</t>
  </si>
  <si>
    <t>642     SEGURIDAD SOCIAL A CARGO DE LA EMPRESA</t>
  </si>
  <si>
    <t>649     OTROS GASTOS SOCIALES</t>
  </si>
  <si>
    <t>7. Otros gastos de la actividad.</t>
  </si>
  <si>
    <t>a) Servicios exteriores</t>
  </si>
  <si>
    <t>621     ARRENDAMIENTOS Y CÁNONES</t>
  </si>
  <si>
    <t>622     REPARACIONES Y CONSERVACIÓN</t>
  </si>
  <si>
    <t>623     SERVICIOS DE PROFESIONALES INDEPENDIENT.</t>
  </si>
  <si>
    <t>624     TRANSPORTES</t>
  </si>
  <si>
    <t>625     PRIMAS DE SEGUROS</t>
  </si>
  <si>
    <t>626     SERVICIOS BANCARIOS Y SIMILARES</t>
  </si>
  <si>
    <t>627     PUBLICIDAD, PROPAGANDA Y RELACIONES PUBL</t>
  </si>
  <si>
    <t>628     SUMINISTROS</t>
  </si>
  <si>
    <t>629     OTROS SERVICIOS</t>
  </si>
  <si>
    <t>b) Tributos</t>
  </si>
  <si>
    <t>631     OTROS TRIBUTOS</t>
  </si>
  <si>
    <t>634     AJUSTES NEG. EN LA IMPOSICIÓN INDIRECTA</t>
  </si>
  <si>
    <t>c) Pérdidas, deterioro y variación de provisiones por operaciones comerciales</t>
  </si>
  <si>
    <t>d) Otros gastos de gestión corriente</t>
  </si>
  <si>
    <t>652     SUBVENCIONES ENTIDADES FEDERADAS</t>
  </si>
  <si>
    <t>653     CUOTAS A ORGANISMOS NACIONALES E INTERNACIONALES DEPORTIVOS</t>
  </si>
  <si>
    <t>654     BECAS, PREMIOS Y SUBVENCIONES A DEPORTISTAS</t>
  </si>
  <si>
    <t>655     GASTOS DE VIAJE DE DEPORTISTAS</t>
  </si>
  <si>
    <t>656     GASTOS DE VIAJE OTRO PERSONAL</t>
  </si>
  <si>
    <t>658     GASTOS PARA ORGANIZ. DE ACONTEC. DEPORTIVOS</t>
  </si>
  <si>
    <t>659     OTRAS GASTOS DE GESTIÓN CORRIENTE</t>
  </si>
  <si>
    <t>8. Amortización del inmovilizado.</t>
  </si>
  <si>
    <t>680     AMORTIZACION DEL INMOVILIZADO INTANGIBLE</t>
  </si>
  <si>
    <t xml:space="preserve">     680.0.0001 DOTACION AMORTIZ.INMOVILIZ.INTANGIBLE</t>
  </si>
  <si>
    <t>681     AMORTIZACION INMOVILIZ. MATERIAL</t>
  </si>
  <si>
    <t>9. Imputación de subvenciones de inmovilizado no financiero y otras.</t>
  </si>
  <si>
    <t>746     SUBVENCIONES DE CAPITAL TRANSFERIDAS AL RESULTADO DEL EJERCICIO</t>
  </si>
  <si>
    <t>10. Excesos de provisiones.</t>
  </si>
  <si>
    <t>11. Deterioro y resultado por enajenaciones del inmovilizado.</t>
  </si>
  <si>
    <t>671 PERDIDAS INMOVILIZADO MATERIAL</t>
  </si>
  <si>
    <t>12. Resultados Excepcionales</t>
  </si>
  <si>
    <t>678     GASTOS EXTRAORDINARIOS</t>
  </si>
  <si>
    <t>778     INGRESOS EXTRAORDINARIOS</t>
  </si>
  <si>
    <t>A) RESULTADO DE EXPLOTACION (1+2+3+4+5+6+7+8+9+10+11+12)</t>
  </si>
  <si>
    <t>13. Ingresos financieros</t>
  </si>
  <si>
    <t>a) De valores negociables y otros instrumentos financieros</t>
  </si>
  <si>
    <t>a.1) De entidades vinculadas</t>
  </si>
  <si>
    <t>a.2) De terceros</t>
  </si>
  <si>
    <t>14. Gastos financieros</t>
  </si>
  <si>
    <t>a) Por deudas con entidades vinculadas</t>
  </si>
  <si>
    <t>b) Por deudas con terceros</t>
  </si>
  <si>
    <t>15. Variación de valor razonable en instrumentos financieros</t>
  </si>
  <si>
    <t>a) Cartera de negociación y otros</t>
  </si>
  <si>
    <t>16. Diferencias de cambio</t>
  </si>
  <si>
    <t>17. Deterioro y resultado por enajenaciones de instrumentos financieros</t>
  </si>
  <si>
    <t>18. Otros ingresos y gastos de carácter financiero</t>
  </si>
  <si>
    <t>a) Incorporación al activo de gastos financieros</t>
  </si>
  <si>
    <t>b) Ingresos financieros derivados de convenios de acreedores</t>
  </si>
  <si>
    <t>c) Resto de ingresos y gastos</t>
  </si>
  <si>
    <t>B) RESULTADO FINANCIERO (13+14+15+16+17+18)</t>
  </si>
  <si>
    <t>C) RESULTADO ANTES DE IMPUESTOS (A+B)</t>
  </si>
  <si>
    <t>19. Impuestos sobre beneficios</t>
  </si>
  <si>
    <t>D. RESULTADO DEL EJERCICIO (C + 19)</t>
  </si>
  <si>
    <t>Propuesta de 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</si>
</sst>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3" x14ac:knownFonts="1">
    <font>
      <sz val="10"/>
      <color indexed="8"/>
      <name val="Arial"/>
      <charset val="1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2" fillId="0" borderId="1" xfId="0" applyFont="1" applyFill="1" applyBorder="1"/>
    <xf numFmtId="0" fontId="2" fillId="0" borderId="0" xfId="0" applyFont="1" applyFill="1"/>
    <xf numFmtId="0" fontId="1" fillId="0" borderId="2" xfId="0" applyFont="1" applyFill="1" applyBorder="1"/>
    <xf numFmtId="164" fontId="1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/>
    <xf numFmtId="14" fontId="2" fillId="0" borderId="0" xfId="0" applyNumberFormat="1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9FB5-874E-43D4-A532-0171BE604DDB}">
  <sheetPr>
    <pageSetUpPr fitToPage="1"/>
  </sheetPr>
  <dimension ref="A1:G98"/>
  <sheetViews>
    <sheetView tabSelected="1" zoomScaleNormal="100" workbookViewId="0">
      <selection activeCell="E9" sqref="E9"/>
    </sheetView>
  </sheetViews>
  <sheetFormatPr baseColWidth="10" defaultRowHeight="12.75" x14ac:dyDescent="0.2"/>
  <cols>
    <col min="1" max="1" width="11" style="1" customWidth="1"/>
    <col min="2" max="4" width="11.42578125" style="1"/>
    <col min="5" max="5" width="61.5703125" style="1" bestFit="1" customWidth="1"/>
    <col min="6" max="6" width="14.42578125" style="2" hidden="1" customWidth="1"/>
    <col min="7" max="7" width="12.42578125" style="1" bestFit="1" customWidth="1"/>
    <col min="8" max="253" width="11.42578125" style="1"/>
    <col min="254" max="254" width="11" style="1" customWidth="1"/>
    <col min="255" max="257" width="11.42578125" style="1"/>
    <col min="258" max="258" width="61.5703125" style="1" bestFit="1" customWidth="1"/>
    <col min="259" max="259" width="0" style="1" hidden="1" customWidth="1"/>
    <col min="260" max="260" width="12.42578125" style="1" bestFit="1" customWidth="1"/>
    <col min="261" max="262" width="0" style="1" hidden="1" customWidth="1"/>
    <col min="263" max="509" width="11.42578125" style="1"/>
    <col min="510" max="510" width="11" style="1" customWidth="1"/>
    <col min="511" max="513" width="11.42578125" style="1"/>
    <col min="514" max="514" width="61.5703125" style="1" bestFit="1" customWidth="1"/>
    <col min="515" max="515" width="0" style="1" hidden="1" customWidth="1"/>
    <col min="516" max="516" width="12.42578125" style="1" bestFit="1" customWidth="1"/>
    <col min="517" max="518" width="0" style="1" hidden="1" customWidth="1"/>
    <col min="519" max="765" width="11.42578125" style="1"/>
    <col min="766" max="766" width="11" style="1" customWidth="1"/>
    <col min="767" max="769" width="11.42578125" style="1"/>
    <col min="770" max="770" width="61.5703125" style="1" bestFit="1" customWidth="1"/>
    <col min="771" max="771" width="0" style="1" hidden="1" customWidth="1"/>
    <col min="772" max="772" width="12.42578125" style="1" bestFit="1" customWidth="1"/>
    <col min="773" max="774" width="0" style="1" hidden="1" customWidth="1"/>
    <col min="775" max="1021" width="11.42578125" style="1"/>
    <col min="1022" max="1022" width="11" style="1" customWidth="1"/>
    <col min="1023" max="1025" width="11.42578125" style="1"/>
    <col min="1026" max="1026" width="61.5703125" style="1" bestFit="1" customWidth="1"/>
    <col min="1027" max="1027" width="0" style="1" hidden="1" customWidth="1"/>
    <col min="1028" max="1028" width="12.42578125" style="1" bestFit="1" customWidth="1"/>
    <col min="1029" max="1030" width="0" style="1" hidden="1" customWidth="1"/>
    <col min="1031" max="1277" width="11.42578125" style="1"/>
    <col min="1278" max="1278" width="11" style="1" customWidth="1"/>
    <col min="1279" max="1281" width="11.42578125" style="1"/>
    <col min="1282" max="1282" width="61.5703125" style="1" bestFit="1" customWidth="1"/>
    <col min="1283" max="1283" width="0" style="1" hidden="1" customWidth="1"/>
    <col min="1284" max="1284" width="12.42578125" style="1" bestFit="1" customWidth="1"/>
    <col min="1285" max="1286" width="0" style="1" hidden="1" customWidth="1"/>
    <col min="1287" max="1533" width="11.42578125" style="1"/>
    <col min="1534" max="1534" width="11" style="1" customWidth="1"/>
    <col min="1535" max="1537" width="11.42578125" style="1"/>
    <col min="1538" max="1538" width="61.5703125" style="1" bestFit="1" customWidth="1"/>
    <col min="1539" max="1539" width="0" style="1" hidden="1" customWidth="1"/>
    <col min="1540" max="1540" width="12.42578125" style="1" bestFit="1" customWidth="1"/>
    <col min="1541" max="1542" width="0" style="1" hidden="1" customWidth="1"/>
    <col min="1543" max="1789" width="11.42578125" style="1"/>
    <col min="1790" max="1790" width="11" style="1" customWidth="1"/>
    <col min="1791" max="1793" width="11.42578125" style="1"/>
    <col min="1794" max="1794" width="61.5703125" style="1" bestFit="1" customWidth="1"/>
    <col min="1795" max="1795" width="0" style="1" hidden="1" customWidth="1"/>
    <col min="1796" max="1796" width="12.42578125" style="1" bestFit="1" customWidth="1"/>
    <col min="1797" max="1798" width="0" style="1" hidden="1" customWidth="1"/>
    <col min="1799" max="2045" width="11.42578125" style="1"/>
    <col min="2046" max="2046" width="11" style="1" customWidth="1"/>
    <col min="2047" max="2049" width="11.42578125" style="1"/>
    <col min="2050" max="2050" width="61.5703125" style="1" bestFit="1" customWidth="1"/>
    <col min="2051" max="2051" width="0" style="1" hidden="1" customWidth="1"/>
    <col min="2052" max="2052" width="12.42578125" style="1" bestFit="1" customWidth="1"/>
    <col min="2053" max="2054" width="0" style="1" hidden="1" customWidth="1"/>
    <col min="2055" max="2301" width="11.42578125" style="1"/>
    <col min="2302" max="2302" width="11" style="1" customWidth="1"/>
    <col min="2303" max="2305" width="11.42578125" style="1"/>
    <col min="2306" max="2306" width="61.5703125" style="1" bestFit="1" customWidth="1"/>
    <col min="2307" max="2307" width="0" style="1" hidden="1" customWidth="1"/>
    <col min="2308" max="2308" width="12.42578125" style="1" bestFit="1" customWidth="1"/>
    <col min="2309" max="2310" width="0" style="1" hidden="1" customWidth="1"/>
    <col min="2311" max="2557" width="11.42578125" style="1"/>
    <col min="2558" max="2558" width="11" style="1" customWidth="1"/>
    <col min="2559" max="2561" width="11.42578125" style="1"/>
    <col min="2562" max="2562" width="61.5703125" style="1" bestFit="1" customWidth="1"/>
    <col min="2563" max="2563" width="0" style="1" hidden="1" customWidth="1"/>
    <col min="2564" max="2564" width="12.42578125" style="1" bestFit="1" customWidth="1"/>
    <col min="2565" max="2566" width="0" style="1" hidden="1" customWidth="1"/>
    <col min="2567" max="2813" width="11.42578125" style="1"/>
    <col min="2814" max="2814" width="11" style="1" customWidth="1"/>
    <col min="2815" max="2817" width="11.42578125" style="1"/>
    <col min="2818" max="2818" width="61.5703125" style="1" bestFit="1" customWidth="1"/>
    <col min="2819" max="2819" width="0" style="1" hidden="1" customWidth="1"/>
    <col min="2820" max="2820" width="12.42578125" style="1" bestFit="1" customWidth="1"/>
    <col min="2821" max="2822" width="0" style="1" hidden="1" customWidth="1"/>
    <col min="2823" max="3069" width="11.42578125" style="1"/>
    <col min="3070" max="3070" width="11" style="1" customWidth="1"/>
    <col min="3071" max="3073" width="11.42578125" style="1"/>
    <col min="3074" max="3074" width="61.5703125" style="1" bestFit="1" customWidth="1"/>
    <col min="3075" max="3075" width="0" style="1" hidden="1" customWidth="1"/>
    <col min="3076" max="3076" width="12.42578125" style="1" bestFit="1" customWidth="1"/>
    <col min="3077" max="3078" width="0" style="1" hidden="1" customWidth="1"/>
    <col min="3079" max="3325" width="11.42578125" style="1"/>
    <col min="3326" max="3326" width="11" style="1" customWidth="1"/>
    <col min="3327" max="3329" width="11.42578125" style="1"/>
    <col min="3330" max="3330" width="61.5703125" style="1" bestFit="1" customWidth="1"/>
    <col min="3331" max="3331" width="0" style="1" hidden="1" customWidth="1"/>
    <col min="3332" max="3332" width="12.42578125" style="1" bestFit="1" customWidth="1"/>
    <col min="3333" max="3334" width="0" style="1" hidden="1" customWidth="1"/>
    <col min="3335" max="3581" width="11.42578125" style="1"/>
    <col min="3582" max="3582" width="11" style="1" customWidth="1"/>
    <col min="3583" max="3585" width="11.42578125" style="1"/>
    <col min="3586" max="3586" width="61.5703125" style="1" bestFit="1" customWidth="1"/>
    <col min="3587" max="3587" width="0" style="1" hidden="1" customWidth="1"/>
    <col min="3588" max="3588" width="12.42578125" style="1" bestFit="1" customWidth="1"/>
    <col min="3589" max="3590" width="0" style="1" hidden="1" customWidth="1"/>
    <col min="3591" max="3837" width="11.42578125" style="1"/>
    <col min="3838" max="3838" width="11" style="1" customWidth="1"/>
    <col min="3839" max="3841" width="11.42578125" style="1"/>
    <col min="3842" max="3842" width="61.5703125" style="1" bestFit="1" customWidth="1"/>
    <col min="3843" max="3843" width="0" style="1" hidden="1" customWidth="1"/>
    <col min="3844" max="3844" width="12.42578125" style="1" bestFit="1" customWidth="1"/>
    <col min="3845" max="3846" width="0" style="1" hidden="1" customWidth="1"/>
    <col min="3847" max="4093" width="11.42578125" style="1"/>
    <col min="4094" max="4094" width="11" style="1" customWidth="1"/>
    <col min="4095" max="4097" width="11.42578125" style="1"/>
    <col min="4098" max="4098" width="61.5703125" style="1" bestFit="1" customWidth="1"/>
    <col min="4099" max="4099" width="0" style="1" hidden="1" customWidth="1"/>
    <col min="4100" max="4100" width="12.42578125" style="1" bestFit="1" customWidth="1"/>
    <col min="4101" max="4102" width="0" style="1" hidden="1" customWidth="1"/>
    <col min="4103" max="4349" width="11.42578125" style="1"/>
    <col min="4350" max="4350" width="11" style="1" customWidth="1"/>
    <col min="4351" max="4353" width="11.42578125" style="1"/>
    <col min="4354" max="4354" width="61.5703125" style="1" bestFit="1" customWidth="1"/>
    <col min="4355" max="4355" width="0" style="1" hidden="1" customWidth="1"/>
    <col min="4356" max="4356" width="12.42578125" style="1" bestFit="1" customWidth="1"/>
    <col min="4357" max="4358" width="0" style="1" hidden="1" customWidth="1"/>
    <col min="4359" max="4605" width="11.42578125" style="1"/>
    <col min="4606" max="4606" width="11" style="1" customWidth="1"/>
    <col min="4607" max="4609" width="11.42578125" style="1"/>
    <col min="4610" max="4610" width="61.5703125" style="1" bestFit="1" customWidth="1"/>
    <col min="4611" max="4611" width="0" style="1" hidden="1" customWidth="1"/>
    <col min="4612" max="4612" width="12.42578125" style="1" bestFit="1" customWidth="1"/>
    <col min="4613" max="4614" width="0" style="1" hidden="1" customWidth="1"/>
    <col min="4615" max="4861" width="11.42578125" style="1"/>
    <col min="4862" max="4862" width="11" style="1" customWidth="1"/>
    <col min="4863" max="4865" width="11.42578125" style="1"/>
    <col min="4866" max="4866" width="61.5703125" style="1" bestFit="1" customWidth="1"/>
    <col min="4867" max="4867" width="0" style="1" hidden="1" customWidth="1"/>
    <col min="4868" max="4868" width="12.42578125" style="1" bestFit="1" customWidth="1"/>
    <col min="4869" max="4870" width="0" style="1" hidden="1" customWidth="1"/>
    <col min="4871" max="5117" width="11.42578125" style="1"/>
    <col min="5118" max="5118" width="11" style="1" customWidth="1"/>
    <col min="5119" max="5121" width="11.42578125" style="1"/>
    <col min="5122" max="5122" width="61.5703125" style="1" bestFit="1" customWidth="1"/>
    <col min="5123" max="5123" width="0" style="1" hidden="1" customWidth="1"/>
    <col min="5124" max="5124" width="12.42578125" style="1" bestFit="1" customWidth="1"/>
    <col min="5125" max="5126" width="0" style="1" hidden="1" customWidth="1"/>
    <col min="5127" max="5373" width="11.42578125" style="1"/>
    <col min="5374" max="5374" width="11" style="1" customWidth="1"/>
    <col min="5375" max="5377" width="11.42578125" style="1"/>
    <col min="5378" max="5378" width="61.5703125" style="1" bestFit="1" customWidth="1"/>
    <col min="5379" max="5379" width="0" style="1" hidden="1" customWidth="1"/>
    <col min="5380" max="5380" width="12.42578125" style="1" bestFit="1" customWidth="1"/>
    <col min="5381" max="5382" width="0" style="1" hidden="1" customWidth="1"/>
    <col min="5383" max="5629" width="11.42578125" style="1"/>
    <col min="5630" max="5630" width="11" style="1" customWidth="1"/>
    <col min="5631" max="5633" width="11.42578125" style="1"/>
    <col min="5634" max="5634" width="61.5703125" style="1" bestFit="1" customWidth="1"/>
    <col min="5635" max="5635" width="0" style="1" hidden="1" customWidth="1"/>
    <col min="5636" max="5636" width="12.42578125" style="1" bestFit="1" customWidth="1"/>
    <col min="5637" max="5638" width="0" style="1" hidden="1" customWidth="1"/>
    <col min="5639" max="5885" width="11.42578125" style="1"/>
    <col min="5886" max="5886" width="11" style="1" customWidth="1"/>
    <col min="5887" max="5889" width="11.42578125" style="1"/>
    <col min="5890" max="5890" width="61.5703125" style="1" bestFit="1" customWidth="1"/>
    <col min="5891" max="5891" width="0" style="1" hidden="1" customWidth="1"/>
    <col min="5892" max="5892" width="12.42578125" style="1" bestFit="1" customWidth="1"/>
    <col min="5893" max="5894" width="0" style="1" hidden="1" customWidth="1"/>
    <col min="5895" max="6141" width="11.42578125" style="1"/>
    <col min="6142" max="6142" width="11" style="1" customWidth="1"/>
    <col min="6143" max="6145" width="11.42578125" style="1"/>
    <col min="6146" max="6146" width="61.5703125" style="1" bestFit="1" customWidth="1"/>
    <col min="6147" max="6147" width="0" style="1" hidden="1" customWidth="1"/>
    <col min="6148" max="6148" width="12.42578125" style="1" bestFit="1" customWidth="1"/>
    <col min="6149" max="6150" width="0" style="1" hidden="1" customWidth="1"/>
    <col min="6151" max="6397" width="11.42578125" style="1"/>
    <col min="6398" max="6398" width="11" style="1" customWidth="1"/>
    <col min="6399" max="6401" width="11.42578125" style="1"/>
    <col min="6402" max="6402" width="61.5703125" style="1" bestFit="1" customWidth="1"/>
    <col min="6403" max="6403" width="0" style="1" hidden="1" customWidth="1"/>
    <col min="6404" max="6404" width="12.42578125" style="1" bestFit="1" customWidth="1"/>
    <col min="6405" max="6406" width="0" style="1" hidden="1" customWidth="1"/>
    <col min="6407" max="6653" width="11.42578125" style="1"/>
    <col min="6654" max="6654" width="11" style="1" customWidth="1"/>
    <col min="6655" max="6657" width="11.42578125" style="1"/>
    <col min="6658" max="6658" width="61.5703125" style="1" bestFit="1" customWidth="1"/>
    <col min="6659" max="6659" width="0" style="1" hidden="1" customWidth="1"/>
    <col min="6660" max="6660" width="12.42578125" style="1" bestFit="1" customWidth="1"/>
    <col min="6661" max="6662" width="0" style="1" hidden="1" customWidth="1"/>
    <col min="6663" max="6909" width="11.42578125" style="1"/>
    <col min="6910" max="6910" width="11" style="1" customWidth="1"/>
    <col min="6911" max="6913" width="11.42578125" style="1"/>
    <col min="6914" max="6914" width="61.5703125" style="1" bestFit="1" customWidth="1"/>
    <col min="6915" max="6915" width="0" style="1" hidden="1" customWidth="1"/>
    <col min="6916" max="6916" width="12.42578125" style="1" bestFit="1" customWidth="1"/>
    <col min="6917" max="6918" width="0" style="1" hidden="1" customWidth="1"/>
    <col min="6919" max="7165" width="11.42578125" style="1"/>
    <col min="7166" max="7166" width="11" style="1" customWidth="1"/>
    <col min="7167" max="7169" width="11.42578125" style="1"/>
    <col min="7170" max="7170" width="61.5703125" style="1" bestFit="1" customWidth="1"/>
    <col min="7171" max="7171" width="0" style="1" hidden="1" customWidth="1"/>
    <col min="7172" max="7172" width="12.42578125" style="1" bestFit="1" customWidth="1"/>
    <col min="7173" max="7174" width="0" style="1" hidden="1" customWidth="1"/>
    <col min="7175" max="7421" width="11.42578125" style="1"/>
    <col min="7422" max="7422" width="11" style="1" customWidth="1"/>
    <col min="7423" max="7425" width="11.42578125" style="1"/>
    <col min="7426" max="7426" width="61.5703125" style="1" bestFit="1" customWidth="1"/>
    <col min="7427" max="7427" width="0" style="1" hidden="1" customWidth="1"/>
    <col min="7428" max="7428" width="12.42578125" style="1" bestFit="1" customWidth="1"/>
    <col min="7429" max="7430" width="0" style="1" hidden="1" customWidth="1"/>
    <col min="7431" max="7677" width="11.42578125" style="1"/>
    <col min="7678" max="7678" width="11" style="1" customWidth="1"/>
    <col min="7679" max="7681" width="11.42578125" style="1"/>
    <col min="7682" max="7682" width="61.5703125" style="1" bestFit="1" customWidth="1"/>
    <col min="7683" max="7683" width="0" style="1" hidden="1" customWidth="1"/>
    <col min="7684" max="7684" width="12.42578125" style="1" bestFit="1" customWidth="1"/>
    <col min="7685" max="7686" width="0" style="1" hidden="1" customWidth="1"/>
    <col min="7687" max="7933" width="11.42578125" style="1"/>
    <col min="7934" max="7934" width="11" style="1" customWidth="1"/>
    <col min="7935" max="7937" width="11.42578125" style="1"/>
    <col min="7938" max="7938" width="61.5703125" style="1" bestFit="1" customWidth="1"/>
    <col min="7939" max="7939" width="0" style="1" hidden="1" customWidth="1"/>
    <col min="7940" max="7940" width="12.42578125" style="1" bestFit="1" customWidth="1"/>
    <col min="7941" max="7942" width="0" style="1" hidden="1" customWidth="1"/>
    <col min="7943" max="8189" width="11.42578125" style="1"/>
    <col min="8190" max="8190" width="11" style="1" customWidth="1"/>
    <col min="8191" max="8193" width="11.42578125" style="1"/>
    <col min="8194" max="8194" width="61.5703125" style="1" bestFit="1" customWidth="1"/>
    <col min="8195" max="8195" width="0" style="1" hidden="1" customWidth="1"/>
    <col min="8196" max="8196" width="12.42578125" style="1" bestFit="1" customWidth="1"/>
    <col min="8197" max="8198" width="0" style="1" hidden="1" customWidth="1"/>
    <col min="8199" max="8445" width="11.42578125" style="1"/>
    <col min="8446" max="8446" width="11" style="1" customWidth="1"/>
    <col min="8447" max="8449" width="11.42578125" style="1"/>
    <col min="8450" max="8450" width="61.5703125" style="1" bestFit="1" customWidth="1"/>
    <col min="8451" max="8451" width="0" style="1" hidden="1" customWidth="1"/>
    <col min="8452" max="8452" width="12.42578125" style="1" bestFit="1" customWidth="1"/>
    <col min="8453" max="8454" width="0" style="1" hidden="1" customWidth="1"/>
    <col min="8455" max="8701" width="11.42578125" style="1"/>
    <col min="8702" max="8702" width="11" style="1" customWidth="1"/>
    <col min="8703" max="8705" width="11.42578125" style="1"/>
    <col min="8706" max="8706" width="61.5703125" style="1" bestFit="1" customWidth="1"/>
    <col min="8707" max="8707" width="0" style="1" hidden="1" customWidth="1"/>
    <col min="8708" max="8708" width="12.42578125" style="1" bestFit="1" customWidth="1"/>
    <col min="8709" max="8710" width="0" style="1" hidden="1" customWidth="1"/>
    <col min="8711" max="8957" width="11.42578125" style="1"/>
    <col min="8958" max="8958" width="11" style="1" customWidth="1"/>
    <col min="8959" max="8961" width="11.42578125" style="1"/>
    <col min="8962" max="8962" width="61.5703125" style="1" bestFit="1" customWidth="1"/>
    <col min="8963" max="8963" width="0" style="1" hidden="1" customWidth="1"/>
    <col min="8964" max="8964" width="12.42578125" style="1" bestFit="1" customWidth="1"/>
    <col min="8965" max="8966" width="0" style="1" hidden="1" customWidth="1"/>
    <col min="8967" max="9213" width="11.42578125" style="1"/>
    <col min="9214" max="9214" width="11" style="1" customWidth="1"/>
    <col min="9215" max="9217" width="11.42578125" style="1"/>
    <col min="9218" max="9218" width="61.5703125" style="1" bestFit="1" customWidth="1"/>
    <col min="9219" max="9219" width="0" style="1" hidden="1" customWidth="1"/>
    <col min="9220" max="9220" width="12.42578125" style="1" bestFit="1" customWidth="1"/>
    <col min="9221" max="9222" width="0" style="1" hidden="1" customWidth="1"/>
    <col min="9223" max="9469" width="11.42578125" style="1"/>
    <col min="9470" max="9470" width="11" style="1" customWidth="1"/>
    <col min="9471" max="9473" width="11.42578125" style="1"/>
    <col min="9474" max="9474" width="61.5703125" style="1" bestFit="1" customWidth="1"/>
    <col min="9475" max="9475" width="0" style="1" hidden="1" customWidth="1"/>
    <col min="9476" max="9476" width="12.42578125" style="1" bestFit="1" customWidth="1"/>
    <col min="9477" max="9478" width="0" style="1" hidden="1" customWidth="1"/>
    <col min="9479" max="9725" width="11.42578125" style="1"/>
    <col min="9726" max="9726" width="11" style="1" customWidth="1"/>
    <col min="9727" max="9729" width="11.42578125" style="1"/>
    <col min="9730" max="9730" width="61.5703125" style="1" bestFit="1" customWidth="1"/>
    <col min="9731" max="9731" width="0" style="1" hidden="1" customWidth="1"/>
    <col min="9732" max="9732" width="12.42578125" style="1" bestFit="1" customWidth="1"/>
    <col min="9733" max="9734" width="0" style="1" hidden="1" customWidth="1"/>
    <col min="9735" max="9981" width="11.42578125" style="1"/>
    <col min="9982" max="9982" width="11" style="1" customWidth="1"/>
    <col min="9983" max="9985" width="11.42578125" style="1"/>
    <col min="9986" max="9986" width="61.5703125" style="1" bestFit="1" customWidth="1"/>
    <col min="9987" max="9987" width="0" style="1" hidden="1" customWidth="1"/>
    <col min="9988" max="9988" width="12.42578125" style="1" bestFit="1" customWidth="1"/>
    <col min="9989" max="9990" width="0" style="1" hidden="1" customWidth="1"/>
    <col min="9991" max="10237" width="11.42578125" style="1"/>
    <col min="10238" max="10238" width="11" style="1" customWidth="1"/>
    <col min="10239" max="10241" width="11.42578125" style="1"/>
    <col min="10242" max="10242" width="61.5703125" style="1" bestFit="1" customWidth="1"/>
    <col min="10243" max="10243" width="0" style="1" hidden="1" customWidth="1"/>
    <col min="10244" max="10244" width="12.42578125" style="1" bestFit="1" customWidth="1"/>
    <col min="10245" max="10246" width="0" style="1" hidden="1" customWidth="1"/>
    <col min="10247" max="10493" width="11.42578125" style="1"/>
    <col min="10494" max="10494" width="11" style="1" customWidth="1"/>
    <col min="10495" max="10497" width="11.42578125" style="1"/>
    <col min="10498" max="10498" width="61.5703125" style="1" bestFit="1" customWidth="1"/>
    <col min="10499" max="10499" width="0" style="1" hidden="1" customWidth="1"/>
    <col min="10500" max="10500" width="12.42578125" style="1" bestFit="1" customWidth="1"/>
    <col min="10501" max="10502" width="0" style="1" hidden="1" customWidth="1"/>
    <col min="10503" max="10749" width="11.42578125" style="1"/>
    <col min="10750" max="10750" width="11" style="1" customWidth="1"/>
    <col min="10751" max="10753" width="11.42578125" style="1"/>
    <col min="10754" max="10754" width="61.5703125" style="1" bestFit="1" customWidth="1"/>
    <col min="10755" max="10755" width="0" style="1" hidden="1" customWidth="1"/>
    <col min="10756" max="10756" width="12.42578125" style="1" bestFit="1" customWidth="1"/>
    <col min="10757" max="10758" width="0" style="1" hidden="1" customWidth="1"/>
    <col min="10759" max="11005" width="11.42578125" style="1"/>
    <col min="11006" max="11006" width="11" style="1" customWidth="1"/>
    <col min="11007" max="11009" width="11.42578125" style="1"/>
    <col min="11010" max="11010" width="61.5703125" style="1" bestFit="1" customWidth="1"/>
    <col min="11011" max="11011" width="0" style="1" hidden="1" customWidth="1"/>
    <col min="11012" max="11012" width="12.42578125" style="1" bestFit="1" customWidth="1"/>
    <col min="11013" max="11014" width="0" style="1" hidden="1" customWidth="1"/>
    <col min="11015" max="11261" width="11.42578125" style="1"/>
    <col min="11262" max="11262" width="11" style="1" customWidth="1"/>
    <col min="11263" max="11265" width="11.42578125" style="1"/>
    <col min="11266" max="11266" width="61.5703125" style="1" bestFit="1" customWidth="1"/>
    <col min="11267" max="11267" width="0" style="1" hidden="1" customWidth="1"/>
    <col min="11268" max="11268" width="12.42578125" style="1" bestFit="1" customWidth="1"/>
    <col min="11269" max="11270" width="0" style="1" hidden="1" customWidth="1"/>
    <col min="11271" max="11517" width="11.42578125" style="1"/>
    <col min="11518" max="11518" width="11" style="1" customWidth="1"/>
    <col min="11519" max="11521" width="11.42578125" style="1"/>
    <col min="11522" max="11522" width="61.5703125" style="1" bestFit="1" customWidth="1"/>
    <col min="11523" max="11523" width="0" style="1" hidden="1" customWidth="1"/>
    <col min="11524" max="11524" width="12.42578125" style="1" bestFit="1" customWidth="1"/>
    <col min="11525" max="11526" width="0" style="1" hidden="1" customWidth="1"/>
    <col min="11527" max="11773" width="11.42578125" style="1"/>
    <col min="11774" max="11774" width="11" style="1" customWidth="1"/>
    <col min="11775" max="11777" width="11.42578125" style="1"/>
    <col min="11778" max="11778" width="61.5703125" style="1" bestFit="1" customWidth="1"/>
    <col min="11779" max="11779" width="0" style="1" hidden="1" customWidth="1"/>
    <col min="11780" max="11780" width="12.42578125" style="1" bestFit="1" customWidth="1"/>
    <col min="11781" max="11782" width="0" style="1" hidden="1" customWidth="1"/>
    <col min="11783" max="12029" width="11.42578125" style="1"/>
    <col min="12030" max="12030" width="11" style="1" customWidth="1"/>
    <col min="12031" max="12033" width="11.42578125" style="1"/>
    <col min="12034" max="12034" width="61.5703125" style="1" bestFit="1" customWidth="1"/>
    <col min="12035" max="12035" width="0" style="1" hidden="1" customWidth="1"/>
    <col min="12036" max="12036" width="12.42578125" style="1" bestFit="1" customWidth="1"/>
    <col min="12037" max="12038" width="0" style="1" hidden="1" customWidth="1"/>
    <col min="12039" max="12285" width="11.42578125" style="1"/>
    <col min="12286" max="12286" width="11" style="1" customWidth="1"/>
    <col min="12287" max="12289" width="11.42578125" style="1"/>
    <col min="12290" max="12290" width="61.5703125" style="1" bestFit="1" customWidth="1"/>
    <col min="12291" max="12291" width="0" style="1" hidden="1" customWidth="1"/>
    <col min="12292" max="12292" width="12.42578125" style="1" bestFit="1" customWidth="1"/>
    <col min="12293" max="12294" width="0" style="1" hidden="1" customWidth="1"/>
    <col min="12295" max="12541" width="11.42578125" style="1"/>
    <col min="12542" max="12542" width="11" style="1" customWidth="1"/>
    <col min="12543" max="12545" width="11.42578125" style="1"/>
    <col min="12546" max="12546" width="61.5703125" style="1" bestFit="1" customWidth="1"/>
    <col min="12547" max="12547" width="0" style="1" hidden="1" customWidth="1"/>
    <col min="12548" max="12548" width="12.42578125" style="1" bestFit="1" customWidth="1"/>
    <col min="12549" max="12550" width="0" style="1" hidden="1" customWidth="1"/>
    <col min="12551" max="12797" width="11.42578125" style="1"/>
    <col min="12798" max="12798" width="11" style="1" customWidth="1"/>
    <col min="12799" max="12801" width="11.42578125" style="1"/>
    <col min="12802" max="12802" width="61.5703125" style="1" bestFit="1" customWidth="1"/>
    <col min="12803" max="12803" width="0" style="1" hidden="1" customWidth="1"/>
    <col min="12804" max="12804" width="12.42578125" style="1" bestFit="1" customWidth="1"/>
    <col min="12805" max="12806" width="0" style="1" hidden="1" customWidth="1"/>
    <col min="12807" max="13053" width="11.42578125" style="1"/>
    <col min="13054" max="13054" width="11" style="1" customWidth="1"/>
    <col min="13055" max="13057" width="11.42578125" style="1"/>
    <col min="13058" max="13058" width="61.5703125" style="1" bestFit="1" customWidth="1"/>
    <col min="13059" max="13059" width="0" style="1" hidden="1" customWidth="1"/>
    <col min="13060" max="13060" width="12.42578125" style="1" bestFit="1" customWidth="1"/>
    <col min="13061" max="13062" width="0" style="1" hidden="1" customWidth="1"/>
    <col min="13063" max="13309" width="11.42578125" style="1"/>
    <col min="13310" max="13310" width="11" style="1" customWidth="1"/>
    <col min="13311" max="13313" width="11.42578125" style="1"/>
    <col min="13314" max="13314" width="61.5703125" style="1" bestFit="1" customWidth="1"/>
    <col min="13315" max="13315" width="0" style="1" hidden="1" customWidth="1"/>
    <col min="13316" max="13316" width="12.42578125" style="1" bestFit="1" customWidth="1"/>
    <col min="13317" max="13318" width="0" style="1" hidden="1" customWidth="1"/>
    <col min="13319" max="13565" width="11.42578125" style="1"/>
    <col min="13566" max="13566" width="11" style="1" customWidth="1"/>
    <col min="13567" max="13569" width="11.42578125" style="1"/>
    <col min="13570" max="13570" width="61.5703125" style="1" bestFit="1" customWidth="1"/>
    <col min="13571" max="13571" width="0" style="1" hidden="1" customWidth="1"/>
    <col min="13572" max="13572" width="12.42578125" style="1" bestFit="1" customWidth="1"/>
    <col min="13573" max="13574" width="0" style="1" hidden="1" customWidth="1"/>
    <col min="13575" max="13821" width="11.42578125" style="1"/>
    <col min="13822" max="13822" width="11" style="1" customWidth="1"/>
    <col min="13823" max="13825" width="11.42578125" style="1"/>
    <col min="13826" max="13826" width="61.5703125" style="1" bestFit="1" customWidth="1"/>
    <col min="13827" max="13827" width="0" style="1" hidden="1" customWidth="1"/>
    <col min="13828" max="13828" width="12.42578125" style="1" bestFit="1" customWidth="1"/>
    <col min="13829" max="13830" width="0" style="1" hidden="1" customWidth="1"/>
    <col min="13831" max="14077" width="11.42578125" style="1"/>
    <col min="14078" max="14078" width="11" style="1" customWidth="1"/>
    <col min="14079" max="14081" width="11.42578125" style="1"/>
    <col min="14082" max="14082" width="61.5703125" style="1" bestFit="1" customWidth="1"/>
    <col min="14083" max="14083" width="0" style="1" hidden="1" customWidth="1"/>
    <col min="14084" max="14084" width="12.42578125" style="1" bestFit="1" customWidth="1"/>
    <col min="14085" max="14086" width="0" style="1" hidden="1" customWidth="1"/>
    <col min="14087" max="14333" width="11.42578125" style="1"/>
    <col min="14334" max="14334" width="11" style="1" customWidth="1"/>
    <col min="14335" max="14337" width="11.42578125" style="1"/>
    <col min="14338" max="14338" width="61.5703125" style="1" bestFit="1" customWidth="1"/>
    <col min="14339" max="14339" width="0" style="1" hidden="1" customWidth="1"/>
    <col min="14340" max="14340" width="12.42578125" style="1" bestFit="1" customWidth="1"/>
    <col min="14341" max="14342" width="0" style="1" hidden="1" customWidth="1"/>
    <col min="14343" max="14589" width="11.42578125" style="1"/>
    <col min="14590" max="14590" width="11" style="1" customWidth="1"/>
    <col min="14591" max="14593" width="11.42578125" style="1"/>
    <col min="14594" max="14594" width="61.5703125" style="1" bestFit="1" customWidth="1"/>
    <col min="14595" max="14595" width="0" style="1" hidden="1" customWidth="1"/>
    <col min="14596" max="14596" width="12.42578125" style="1" bestFit="1" customWidth="1"/>
    <col min="14597" max="14598" width="0" style="1" hidden="1" customWidth="1"/>
    <col min="14599" max="14845" width="11.42578125" style="1"/>
    <col min="14846" max="14846" width="11" style="1" customWidth="1"/>
    <col min="14847" max="14849" width="11.42578125" style="1"/>
    <col min="14850" max="14850" width="61.5703125" style="1" bestFit="1" customWidth="1"/>
    <col min="14851" max="14851" width="0" style="1" hidden="1" customWidth="1"/>
    <col min="14852" max="14852" width="12.42578125" style="1" bestFit="1" customWidth="1"/>
    <col min="14853" max="14854" width="0" style="1" hidden="1" customWidth="1"/>
    <col min="14855" max="15101" width="11.42578125" style="1"/>
    <col min="15102" max="15102" width="11" style="1" customWidth="1"/>
    <col min="15103" max="15105" width="11.42578125" style="1"/>
    <col min="15106" max="15106" width="61.5703125" style="1" bestFit="1" customWidth="1"/>
    <col min="15107" max="15107" width="0" style="1" hidden="1" customWidth="1"/>
    <col min="15108" max="15108" width="12.42578125" style="1" bestFit="1" customWidth="1"/>
    <col min="15109" max="15110" width="0" style="1" hidden="1" customWidth="1"/>
    <col min="15111" max="15357" width="11.42578125" style="1"/>
    <col min="15358" max="15358" width="11" style="1" customWidth="1"/>
    <col min="15359" max="15361" width="11.42578125" style="1"/>
    <col min="15362" max="15362" width="61.5703125" style="1" bestFit="1" customWidth="1"/>
    <col min="15363" max="15363" width="0" style="1" hidden="1" customWidth="1"/>
    <col min="15364" max="15364" width="12.42578125" style="1" bestFit="1" customWidth="1"/>
    <col min="15365" max="15366" width="0" style="1" hidden="1" customWidth="1"/>
    <col min="15367" max="15613" width="11.42578125" style="1"/>
    <col min="15614" max="15614" width="11" style="1" customWidth="1"/>
    <col min="15615" max="15617" width="11.42578125" style="1"/>
    <col min="15618" max="15618" width="61.5703125" style="1" bestFit="1" customWidth="1"/>
    <col min="15619" max="15619" width="0" style="1" hidden="1" customWidth="1"/>
    <col min="15620" max="15620" width="12.42578125" style="1" bestFit="1" customWidth="1"/>
    <col min="15621" max="15622" width="0" style="1" hidden="1" customWidth="1"/>
    <col min="15623" max="15869" width="11.42578125" style="1"/>
    <col min="15870" max="15870" width="11" style="1" customWidth="1"/>
    <col min="15871" max="15873" width="11.42578125" style="1"/>
    <col min="15874" max="15874" width="61.5703125" style="1" bestFit="1" customWidth="1"/>
    <col min="15875" max="15875" width="0" style="1" hidden="1" customWidth="1"/>
    <col min="15876" max="15876" width="12.42578125" style="1" bestFit="1" customWidth="1"/>
    <col min="15877" max="15878" width="0" style="1" hidden="1" customWidth="1"/>
    <col min="15879" max="16125" width="11.42578125" style="1"/>
    <col min="16126" max="16126" width="11" style="1" customWidth="1"/>
    <col min="16127" max="16129" width="11.42578125" style="1"/>
    <col min="16130" max="16130" width="61.5703125" style="1" bestFit="1" customWidth="1"/>
    <col min="16131" max="16131" width="0" style="1" hidden="1" customWidth="1"/>
    <col min="16132" max="16132" width="12.42578125" style="1" bestFit="1" customWidth="1"/>
    <col min="16133" max="16134" width="0" style="1" hidden="1" customWidth="1"/>
    <col min="16135" max="16384" width="11.42578125" style="1"/>
  </cols>
  <sheetData>
    <row r="1" spans="1:7" x14ac:dyDescent="0.2">
      <c r="G1" s="15" t="s">
        <v>97</v>
      </c>
    </row>
    <row r="2" spans="1:7" s="4" customFormat="1" x14ac:dyDescent="0.2">
      <c r="A2" s="3" t="s">
        <v>0</v>
      </c>
      <c r="B2" s="3"/>
      <c r="C2" s="3"/>
      <c r="D2" s="3"/>
      <c r="E2" s="3"/>
      <c r="F2" s="3">
        <v>2023</v>
      </c>
      <c r="G2" s="16"/>
    </row>
    <row r="3" spans="1:7" x14ac:dyDescent="0.2">
      <c r="A3" s="5" t="s">
        <v>1</v>
      </c>
      <c r="B3" s="5"/>
      <c r="C3" s="5"/>
      <c r="D3" s="5"/>
      <c r="E3" s="5"/>
      <c r="F3" s="6">
        <v>471376.77</v>
      </c>
      <c r="G3" s="7">
        <f>SUM(G4,G7,G9)</f>
        <v>468500</v>
      </c>
    </row>
    <row r="4" spans="1:7" s="8" customFormat="1" x14ac:dyDescent="0.2">
      <c r="B4" s="8" t="s">
        <v>2</v>
      </c>
      <c r="F4" s="9">
        <v>400440.8</v>
      </c>
      <c r="G4" s="10">
        <f>SUM(G5:G6)</f>
        <v>401000</v>
      </c>
    </row>
    <row r="5" spans="1:7" x14ac:dyDescent="0.2">
      <c r="C5" s="1" t="s">
        <v>3</v>
      </c>
      <c r="F5" s="2">
        <v>369265.8</v>
      </c>
      <c r="G5" s="14">
        <v>387500</v>
      </c>
    </row>
    <row r="6" spans="1:7" x14ac:dyDescent="0.2">
      <c r="C6" s="1" t="s">
        <v>4</v>
      </c>
      <c r="F6" s="2">
        <v>31175</v>
      </c>
      <c r="G6" s="14">
        <v>13500</v>
      </c>
    </row>
    <row r="7" spans="1:7" s="8" customFormat="1" x14ac:dyDescent="0.2">
      <c r="B7" s="8" t="s">
        <v>5</v>
      </c>
      <c r="F7" s="9">
        <v>14777.05</v>
      </c>
      <c r="G7" s="10">
        <f>SUM(G8)</f>
        <v>33000</v>
      </c>
    </row>
    <row r="8" spans="1:7" x14ac:dyDescent="0.2">
      <c r="C8" s="1" t="s">
        <v>6</v>
      </c>
      <c r="F8" s="2">
        <v>14777.05</v>
      </c>
      <c r="G8" s="14">
        <v>33000</v>
      </c>
    </row>
    <row r="9" spans="1:7" s="8" customFormat="1" x14ac:dyDescent="0.2">
      <c r="B9" s="8" t="s">
        <v>7</v>
      </c>
      <c r="F9" s="9">
        <v>56158.92</v>
      </c>
      <c r="G9" s="10">
        <f>SUM(G10:G14)</f>
        <v>34500</v>
      </c>
    </row>
    <row r="10" spans="1:7" x14ac:dyDescent="0.2">
      <c r="C10" s="1" t="s">
        <v>8</v>
      </c>
      <c r="E10" s="11"/>
      <c r="F10" s="12">
        <v>32906.33</v>
      </c>
      <c r="G10" s="13">
        <v>12000</v>
      </c>
    </row>
    <row r="11" spans="1:7" x14ac:dyDescent="0.2">
      <c r="C11" s="1" t="s">
        <v>9</v>
      </c>
      <c r="F11" s="2">
        <v>11343.62</v>
      </c>
      <c r="G11" s="14">
        <v>17000</v>
      </c>
    </row>
    <row r="12" spans="1:7" x14ac:dyDescent="0.2">
      <c r="C12" s="1" t="s">
        <v>10</v>
      </c>
      <c r="G12" s="14">
        <v>0</v>
      </c>
    </row>
    <row r="13" spans="1:7" x14ac:dyDescent="0.2">
      <c r="C13" s="1" t="s">
        <v>11</v>
      </c>
      <c r="F13" s="2">
        <v>-6874.01</v>
      </c>
      <c r="G13" s="14">
        <v>-500</v>
      </c>
    </row>
    <row r="14" spans="1:7" x14ac:dyDescent="0.2">
      <c r="C14" s="1" t="s">
        <v>12</v>
      </c>
      <c r="F14" s="2">
        <v>18782.98</v>
      </c>
      <c r="G14" s="14">
        <v>6000</v>
      </c>
    </row>
    <row r="15" spans="1:7" s="8" customFormat="1" x14ac:dyDescent="0.2">
      <c r="A15" s="8" t="s">
        <v>13</v>
      </c>
      <c r="F15" s="9">
        <v>0</v>
      </c>
      <c r="G15" s="10">
        <v>0</v>
      </c>
    </row>
    <row r="16" spans="1:7" x14ac:dyDescent="0.2">
      <c r="A16" s="1" t="s">
        <v>14</v>
      </c>
      <c r="F16" s="2">
        <v>5398.73</v>
      </c>
      <c r="G16" s="14">
        <f>SUM(G17:G18)</f>
        <v>11000</v>
      </c>
    </row>
    <row r="17" spans="1:7" x14ac:dyDescent="0.2">
      <c r="B17" s="1" t="s">
        <v>15</v>
      </c>
      <c r="F17" s="2">
        <v>5398.73</v>
      </c>
      <c r="G17" s="14">
        <v>11000</v>
      </c>
    </row>
    <row r="18" spans="1:7" x14ac:dyDescent="0.2">
      <c r="B18" s="1" t="s">
        <v>16</v>
      </c>
      <c r="F18" s="2">
        <v>0</v>
      </c>
      <c r="G18" s="14">
        <v>0</v>
      </c>
    </row>
    <row r="19" spans="1:7" s="8" customFormat="1" x14ac:dyDescent="0.2">
      <c r="A19" s="8" t="s">
        <v>17</v>
      </c>
      <c r="F19" s="9">
        <v>-44592.04</v>
      </c>
      <c r="G19" s="10">
        <f>SUM(G20:G23)</f>
        <v>-16000</v>
      </c>
    </row>
    <row r="20" spans="1:7" x14ac:dyDescent="0.2">
      <c r="B20" s="1" t="s">
        <v>18</v>
      </c>
      <c r="F20" s="2">
        <v>-39745.35</v>
      </c>
      <c r="G20" s="14">
        <v>-20000</v>
      </c>
    </row>
    <row r="21" spans="1:7" x14ac:dyDescent="0.2">
      <c r="B21" s="1" t="s">
        <v>19</v>
      </c>
      <c r="E21" s="11"/>
      <c r="F21" s="12">
        <v>-3715.05</v>
      </c>
      <c r="G21" s="13">
        <v>0</v>
      </c>
    </row>
    <row r="22" spans="1:7" x14ac:dyDescent="0.2">
      <c r="A22" s="11"/>
      <c r="B22" s="11" t="s">
        <v>20</v>
      </c>
      <c r="C22" s="11"/>
      <c r="D22" s="11"/>
      <c r="E22" s="11"/>
      <c r="F22" s="12">
        <v>70</v>
      </c>
      <c r="G22" s="13">
        <v>0</v>
      </c>
    </row>
    <row r="23" spans="1:7" x14ac:dyDescent="0.2">
      <c r="B23" s="1" t="s">
        <v>21</v>
      </c>
      <c r="F23" s="2">
        <v>-1201.6400000000001</v>
      </c>
      <c r="G23" s="14">
        <v>4000</v>
      </c>
    </row>
    <row r="24" spans="1:7" s="8" customFormat="1" x14ac:dyDescent="0.2">
      <c r="A24" s="8" t="s">
        <v>22</v>
      </c>
      <c r="F24" s="9">
        <v>1220880.74</v>
      </c>
      <c r="G24" s="10">
        <f>SUM(G25,G30)</f>
        <v>1000150</v>
      </c>
    </row>
    <row r="25" spans="1:7" s="5" customFormat="1" x14ac:dyDescent="0.2">
      <c r="B25" s="5" t="s">
        <v>23</v>
      </c>
      <c r="F25" s="6">
        <v>466769.86</v>
      </c>
      <c r="G25" s="7">
        <f>SUM(G26:G29)</f>
        <v>587000</v>
      </c>
    </row>
    <row r="26" spans="1:7" x14ac:dyDescent="0.2">
      <c r="C26" s="1" t="s">
        <v>24</v>
      </c>
      <c r="F26" s="2">
        <v>29227.41</v>
      </c>
      <c r="G26" s="14">
        <v>20000</v>
      </c>
    </row>
    <row r="27" spans="1:7" x14ac:dyDescent="0.2">
      <c r="C27" s="1" t="s">
        <v>25</v>
      </c>
      <c r="G27" s="14">
        <v>0</v>
      </c>
    </row>
    <row r="28" spans="1:7" x14ac:dyDescent="0.2">
      <c r="C28" s="1" t="s">
        <v>26</v>
      </c>
      <c r="F28" s="2">
        <v>434973.2</v>
      </c>
      <c r="G28" s="14">
        <v>567000</v>
      </c>
    </row>
    <row r="29" spans="1:7" x14ac:dyDescent="0.2">
      <c r="C29" s="1" t="s">
        <v>27</v>
      </c>
      <c r="G29" s="14">
        <v>0</v>
      </c>
    </row>
    <row r="30" spans="1:7" s="8" customFormat="1" x14ac:dyDescent="0.2">
      <c r="B30" s="8" t="s">
        <v>28</v>
      </c>
      <c r="F30" s="9">
        <v>754110.88</v>
      </c>
      <c r="G30" s="10">
        <f>SUM(G31:G36)</f>
        <v>413150</v>
      </c>
    </row>
    <row r="31" spans="1:7" x14ac:dyDescent="0.2">
      <c r="C31" s="1" t="s">
        <v>29</v>
      </c>
      <c r="F31" s="2">
        <v>336379.83</v>
      </c>
      <c r="G31" s="14">
        <v>252000</v>
      </c>
    </row>
    <row r="32" spans="1:7" x14ac:dyDescent="0.2">
      <c r="C32" s="1" t="s">
        <v>30</v>
      </c>
      <c r="F32" s="2">
        <v>114579.67</v>
      </c>
      <c r="G32" s="14">
        <v>10000</v>
      </c>
    </row>
    <row r="33" spans="1:7" x14ac:dyDescent="0.2">
      <c r="C33" s="1" t="s">
        <v>31</v>
      </c>
      <c r="F33" s="2">
        <v>17296.41</v>
      </c>
      <c r="G33" s="14">
        <v>68000</v>
      </c>
    </row>
    <row r="34" spans="1:7" x14ac:dyDescent="0.2">
      <c r="C34" s="1" t="s">
        <v>32</v>
      </c>
      <c r="F34" s="2">
        <v>17296.41</v>
      </c>
      <c r="G34" s="13">
        <v>10000</v>
      </c>
    </row>
    <row r="35" spans="1:7" x14ac:dyDescent="0.2">
      <c r="C35" s="1" t="s">
        <v>33</v>
      </c>
      <c r="F35" s="2">
        <v>674.1</v>
      </c>
      <c r="G35" s="14">
        <v>150</v>
      </c>
    </row>
    <row r="36" spans="1:7" x14ac:dyDescent="0.2">
      <c r="C36" s="1" t="s">
        <v>34</v>
      </c>
      <c r="F36" s="2">
        <v>130680.87</v>
      </c>
      <c r="G36" s="14">
        <v>73000</v>
      </c>
    </row>
    <row r="37" spans="1:7" s="8" customFormat="1" x14ac:dyDescent="0.2">
      <c r="A37" s="8" t="s">
        <v>35</v>
      </c>
      <c r="F37" s="9">
        <v>-523600.85</v>
      </c>
      <c r="G37" s="10">
        <f>SUM(G38,G41)</f>
        <v>-492000</v>
      </c>
    </row>
    <row r="38" spans="1:7" s="5" customFormat="1" x14ac:dyDescent="0.2">
      <c r="B38" s="5" t="s">
        <v>36</v>
      </c>
      <c r="F38" s="6">
        <v>-392682.65</v>
      </c>
      <c r="G38" s="7">
        <f>SUM(G39:G40)</f>
        <v>-371000</v>
      </c>
    </row>
    <row r="39" spans="1:7" x14ac:dyDescent="0.2">
      <c r="C39" s="1" t="s">
        <v>37</v>
      </c>
      <c r="F39" s="2">
        <v>-375399.43</v>
      </c>
      <c r="G39" s="14">
        <v>-357000</v>
      </c>
    </row>
    <row r="40" spans="1:7" x14ac:dyDescent="0.2">
      <c r="C40" s="1" t="s">
        <v>38</v>
      </c>
      <c r="F40" s="2">
        <v>-17283.22</v>
      </c>
      <c r="G40" s="14">
        <v>-14000</v>
      </c>
    </row>
    <row r="41" spans="1:7" s="8" customFormat="1" x14ac:dyDescent="0.2">
      <c r="B41" s="8" t="s">
        <v>39</v>
      </c>
      <c r="F41" s="9">
        <v>-130918.2</v>
      </c>
      <c r="G41" s="10">
        <f>SUM(G42:G43)</f>
        <v>-121000</v>
      </c>
    </row>
    <row r="42" spans="1:7" x14ac:dyDescent="0.2">
      <c r="C42" s="1" t="s">
        <v>40</v>
      </c>
      <c r="F42" s="2">
        <v>-126887.48</v>
      </c>
      <c r="G42" s="14">
        <v>-118000</v>
      </c>
    </row>
    <row r="43" spans="1:7" x14ac:dyDescent="0.2">
      <c r="C43" s="1" t="s">
        <v>41</v>
      </c>
      <c r="F43" s="2">
        <v>-4030.72</v>
      </c>
      <c r="G43" s="14">
        <v>-3000</v>
      </c>
    </row>
    <row r="44" spans="1:7" s="8" customFormat="1" x14ac:dyDescent="0.2">
      <c r="A44" s="8" t="s">
        <v>42</v>
      </c>
      <c r="F44" s="9">
        <v>-1121203.28</v>
      </c>
      <c r="G44" s="10">
        <f>SUM(G45,G55,G58,G59)</f>
        <v>-899717.3</v>
      </c>
    </row>
    <row r="45" spans="1:7" s="5" customFormat="1" x14ac:dyDescent="0.2">
      <c r="B45" s="5" t="s">
        <v>43</v>
      </c>
      <c r="F45" s="6">
        <v>-447141.37</v>
      </c>
      <c r="G45" s="7">
        <f>SUM(G46:G54)</f>
        <v>-368115.3</v>
      </c>
    </row>
    <row r="46" spans="1:7" x14ac:dyDescent="0.2">
      <c r="C46" s="1" t="s">
        <v>44</v>
      </c>
      <c r="F46" s="2">
        <v>-16323.83</v>
      </c>
      <c r="G46" s="14">
        <v>-25000</v>
      </c>
    </row>
    <row r="47" spans="1:7" x14ac:dyDescent="0.2">
      <c r="C47" s="1" t="s">
        <v>45</v>
      </c>
      <c r="F47" s="2">
        <v>-1987.93</v>
      </c>
      <c r="G47" s="14">
        <v>-6000</v>
      </c>
    </row>
    <row r="48" spans="1:7" x14ac:dyDescent="0.2">
      <c r="C48" s="1" t="s">
        <v>46</v>
      </c>
      <c r="F48" s="2">
        <v>-135814.75</v>
      </c>
      <c r="G48" s="14">
        <v>-115000</v>
      </c>
    </row>
    <row r="49" spans="1:7" x14ac:dyDescent="0.2">
      <c r="C49" s="1" t="s">
        <v>47</v>
      </c>
      <c r="F49" s="2">
        <v>0</v>
      </c>
      <c r="G49" s="14">
        <v>-200</v>
      </c>
    </row>
    <row r="50" spans="1:7" x14ac:dyDescent="0.2">
      <c r="C50" s="1" t="s">
        <v>48</v>
      </c>
      <c r="E50" s="11"/>
      <c r="F50" s="12">
        <v>-156835.18</v>
      </c>
      <c r="G50" s="13">
        <v>-187000</v>
      </c>
    </row>
    <row r="51" spans="1:7" x14ac:dyDescent="0.2">
      <c r="C51" s="1" t="s">
        <v>49</v>
      </c>
      <c r="F51" s="2">
        <v>-2493.31</v>
      </c>
      <c r="G51" s="14">
        <v>-5000</v>
      </c>
    </row>
    <row r="52" spans="1:7" x14ac:dyDescent="0.2">
      <c r="C52" s="1" t="s">
        <v>50</v>
      </c>
      <c r="F52" s="2">
        <v>-103024.78</v>
      </c>
      <c r="G52" s="14">
        <v>0</v>
      </c>
    </row>
    <row r="53" spans="1:7" x14ac:dyDescent="0.2">
      <c r="C53" s="1" t="s">
        <v>51</v>
      </c>
      <c r="F53" s="2">
        <v>-6143.88</v>
      </c>
      <c r="G53" s="14">
        <v>-6915.3</v>
      </c>
    </row>
    <row r="54" spans="1:7" x14ac:dyDescent="0.2">
      <c r="C54" s="1" t="s">
        <v>52</v>
      </c>
      <c r="E54" s="11"/>
      <c r="F54" s="12">
        <v>-24517.71</v>
      </c>
      <c r="G54" s="13">
        <v>-23000</v>
      </c>
    </row>
    <row r="55" spans="1:7" s="8" customFormat="1" x14ac:dyDescent="0.2">
      <c r="B55" s="8" t="s">
        <v>53</v>
      </c>
      <c r="F55" s="9">
        <v>-484.47</v>
      </c>
      <c r="G55" s="10">
        <f>SUM(G56:G57)</f>
        <v>-1400</v>
      </c>
    </row>
    <row r="56" spans="1:7" x14ac:dyDescent="0.2">
      <c r="C56" s="1" t="s">
        <v>54</v>
      </c>
      <c r="F56" s="2">
        <v>-484.45</v>
      </c>
      <c r="G56" s="14">
        <v>-600</v>
      </c>
    </row>
    <row r="57" spans="1:7" x14ac:dyDescent="0.2">
      <c r="C57" s="1" t="s">
        <v>55</v>
      </c>
      <c r="E57" s="11"/>
      <c r="F57" s="12">
        <v>-0.02</v>
      </c>
      <c r="G57" s="13">
        <v>-800</v>
      </c>
    </row>
    <row r="58" spans="1:7" s="8" customFormat="1" x14ac:dyDescent="0.2">
      <c r="B58" s="8" t="s">
        <v>56</v>
      </c>
      <c r="F58" s="9"/>
      <c r="G58" s="10">
        <v>0</v>
      </c>
    </row>
    <row r="59" spans="1:7" s="5" customFormat="1" x14ac:dyDescent="0.2">
      <c r="B59" s="5" t="s">
        <v>57</v>
      </c>
      <c r="F59" s="6"/>
      <c r="G59" s="7">
        <f>SUM(G60:G66)</f>
        <v>-530202</v>
      </c>
    </row>
    <row r="60" spans="1:7" x14ac:dyDescent="0.2">
      <c r="C60" s="1" t="s">
        <v>58</v>
      </c>
      <c r="E60" s="11"/>
      <c r="F60" s="12"/>
      <c r="G60" s="13">
        <v>-6500</v>
      </c>
    </row>
    <row r="61" spans="1:7" x14ac:dyDescent="0.2">
      <c r="C61" s="1" t="s">
        <v>59</v>
      </c>
      <c r="E61" s="11"/>
      <c r="F61" s="12">
        <v>-46206.2</v>
      </c>
      <c r="G61" s="13">
        <v>-452</v>
      </c>
    </row>
    <row r="62" spans="1:7" x14ac:dyDescent="0.2">
      <c r="A62" s="11"/>
      <c r="B62" s="11"/>
      <c r="C62" s="11" t="s">
        <v>60</v>
      </c>
      <c r="D62" s="11"/>
      <c r="E62" s="11"/>
      <c r="F62" s="12">
        <v>-2700</v>
      </c>
      <c r="G62" s="13">
        <v>-2500</v>
      </c>
    </row>
    <row r="63" spans="1:7" x14ac:dyDescent="0.2">
      <c r="C63" s="1" t="s">
        <v>61</v>
      </c>
      <c r="F63" s="2">
        <v>-19478.38</v>
      </c>
      <c r="G63" s="14">
        <v>-13000</v>
      </c>
    </row>
    <row r="64" spans="1:7" x14ac:dyDescent="0.2">
      <c r="C64" s="1" t="s">
        <v>62</v>
      </c>
      <c r="F64" s="2">
        <v>-12828.43</v>
      </c>
      <c r="G64" s="14">
        <v>-7500</v>
      </c>
    </row>
    <row r="65" spans="1:7" x14ac:dyDescent="0.2">
      <c r="C65" s="1" t="s">
        <v>63</v>
      </c>
      <c r="F65" s="2">
        <v>-583504.62</v>
      </c>
      <c r="G65" s="14">
        <v>-500000</v>
      </c>
    </row>
    <row r="66" spans="1:7" x14ac:dyDescent="0.2">
      <c r="A66" s="11"/>
      <c r="B66" s="11"/>
      <c r="C66" s="11" t="s">
        <v>64</v>
      </c>
      <c r="D66" s="11"/>
      <c r="E66" s="11"/>
      <c r="F66" s="12">
        <v>-1259.81</v>
      </c>
      <c r="G66" s="13">
        <v>-250</v>
      </c>
    </row>
    <row r="67" spans="1:7" s="8" customFormat="1" x14ac:dyDescent="0.2">
      <c r="A67" s="8" t="s">
        <v>65</v>
      </c>
      <c r="F67" s="9">
        <v>-23577.94</v>
      </c>
      <c r="G67" s="10">
        <f>SUM(G68,G70)</f>
        <v>-19000</v>
      </c>
    </row>
    <row r="68" spans="1:7" x14ac:dyDescent="0.2">
      <c r="B68" s="1" t="s">
        <v>66</v>
      </c>
      <c r="F68" s="2">
        <v>-8641.82</v>
      </c>
      <c r="G68" s="14">
        <f>SUM(G69)</f>
        <v>-9000</v>
      </c>
    </row>
    <row r="69" spans="1:7" x14ac:dyDescent="0.2">
      <c r="A69" s="11"/>
      <c r="B69" s="11" t="s">
        <v>67</v>
      </c>
      <c r="C69" s="11"/>
      <c r="D69" s="11"/>
      <c r="E69" s="11"/>
      <c r="F69" s="12">
        <v>-8641.82</v>
      </c>
      <c r="G69" s="13">
        <v>-9000</v>
      </c>
    </row>
    <row r="70" spans="1:7" x14ac:dyDescent="0.2">
      <c r="A70" s="11"/>
      <c r="B70" s="11" t="s">
        <v>68</v>
      </c>
      <c r="C70" s="11"/>
      <c r="D70" s="11"/>
      <c r="E70" s="11"/>
      <c r="F70" s="12">
        <v>-14936.12</v>
      </c>
      <c r="G70" s="13">
        <v>-10000</v>
      </c>
    </row>
    <row r="71" spans="1:7" s="8" customFormat="1" x14ac:dyDescent="0.2">
      <c r="A71" s="8" t="s">
        <v>69</v>
      </c>
      <c r="F71" s="9">
        <v>5825.73</v>
      </c>
      <c r="G71" s="10">
        <f>SUM(G72)</f>
        <v>4500</v>
      </c>
    </row>
    <row r="72" spans="1:7" x14ac:dyDescent="0.2">
      <c r="A72" s="11"/>
      <c r="B72" s="11" t="s">
        <v>70</v>
      </c>
      <c r="C72" s="11"/>
      <c r="D72" s="11"/>
      <c r="E72" s="11"/>
      <c r="F72" s="12">
        <v>5825.73</v>
      </c>
      <c r="G72" s="13">
        <v>4500</v>
      </c>
    </row>
    <row r="73" spans="1:7" s="8" customFormat="1" x14ac:dyDescent="0.2">
      <c r="A73" s="8" t="s">
        <v>71</v>
      </c>
      <c r="F73" s="9">
        <v>0</v>
      </c>
      <c r="G73" s="10">
        <v>0</v>
      </c>
    </row>
    <row r="74" spans="1:7" s="5" customFormat="1" x14ac:dyDescent="0.2">
      <c r="A74" s="5" t="s">
        <v>72</v>
      </c>
      <c r="F74" s="6">
        <v>0</v>
      </c>
      <c r="G74" s="10">
        <f>SUM(G75)</f>
        <v>0</v>
      </c>
    </row>
    <row r="75" spans="1:7" s="5" customFormat="1" x14ac:dyDescent="0.2">
      <c r="B75" s="1" t="s">
        <v>73</v>
      </c>
      <c r="F75" s="6"/>
      <c r="G75" s="7">
        <v>0</v>
      </c>
    </row>
    <row r="76" spans="1:7" s="5" customFormat="1" x14ac:dyDescent="0.2">
      <c r="A76" s="5" t="s">
        <v>74</v>
      </c>
      <c r="F76" s="6">
        <v>4773.5</v>
      </c>
      <c r="G76" s="10">
        <f>SUM(G77:G78)</f>
        <v>4700</v>
      </c>
    </row>
    <row r="77" spans="1:7" x14ac:dyDescent="0.2">
      <c r="B77" s="1" t="s">
        <v>75</v>
      </c>
      <c r="F77" s="2">
        <v>-244.39</v>
      </c>
      <c r="G77" s="14">
        <v>-300</v>
      </c>
    </row>
    <row r="78" spans="1:7" x14ac:dyDescent="0.2">
      <c r="B78" s="1" t="s">
        <v>76</v>
      </c>
      <c r="F78" s="2">
        <v>5017.8900000000003</v>
      </c>
      <c r="G78" s="14">
        <v>5000</v>
      </c>
    </row>
    <row r="79" spans="1:7" x14ac:dyDescent="0.2">
      <c r="E79" s="11" t="s">
        <v>77</v>
      </c>
      <c r="F79" s="12">
        <v>-4718.6400000000003</v>
      </c>
      <c r="G79" s="13">
        <f>SUM(G3,G15,G16,G19,G24,G37,G44,G67,G71,G73,G74,G76)</f>
        <v>62132.699999999953</v>
      </c>
    </row>
    <row r="80" spans="1:7" s="8" customFormat="1" x14ac:dyDescent="0.2">
      <c r="A80" s="8" t="s">
        <v>78</v>
      </c>
      <c r="F80" s="9">
        <v>2272.73</v>
      </c>
      <c r="G80" s="10">
        <f>SUM(G81)</f>
        <v>900</v>
      </c>
    </row>
    <row r="81" spans="1:7" x14ac:dyDescent="0.2">
      <c r="B81" s="1" t="s">
        <v>79</v>
      </c>
      <c r="F81" s="2">
        <v>2272.73</v>
      </c>
      <c r="G81" s="14">
        <f>SUM(G82:G83)</f>
        <v>900</v>
      </c>
    </row>
    <row r="82" spans="1:7" x14ac:dyDescent="0.2">
      <c r="C82" s="1" t="s">
        <v>80</v>
      </c>
      <c r="E82" s="11"/>
      <c r="F82" s="12">
        <v>0</v>
      </c>
      <c r="G82" s="13">
        <v>0</v>
      </c>
    </row>
    <row r="83" spans="1:7" x14ac:dyDescent="0.2">
      <c r="C83" s="1" t="s">
        <v>81</v>
      </c>
      <c r="E83" s="11"/>
      <c r="F83" s="12">
        <v>2272.73</v>
      </c>
      <c r="G83" s="13">
        <v>900</v>
      </c>
    </row>
    <row r="84" spans="1:7" s="8" customFormat="1" x14ac:dyDescent="0.2">
      <c r="A84" s="8" t="s">
        <v>82</v>
      </c>
      <c r="F84" s="9">
        <v>-7388.69</v>
      </c>
      <c r="G84" s="10">
        <f>SUM(G85:G86)</f>
        <v>-3000</v>
      </c>
    </row>
    <row r="85" spans="1:7" s="5" customFormat="1" x14ac:dyDescent="0.2">
      <c r="B85" s="5" t="s">
        <v>83</v>
      </c>
      <c r="F85" s="6">
        <v>0</v>
      </c>
      <c r="G85" s="7">
        <v>0</v>
      </c>
    </row>
    <row r="86" spans="1:7" s="5" customFormat="1" x14ac:dyDescent="0.2">
      <c r="B86" s="5" t="s">
        <v>84</v>
      </c>
      <c r="F86" s="6">
        <v>-7388.69</v>
      </c>
      <c r="G86" s="7">
        <v>-3000</v>
      </c>
    </row>
    <row r="87" spans="1:7" s="8" customFormat="1" x14ac:dyDescent="0.2">
      <c r="A87" s="8" t="s">
        <v>85</v>
      </c>
      <c r="F87" s="9">
        <v>0</v>
      </c>
      <c r="G87" s="10">
        <v>0</v>
      </c>
    </row>
    <row r="88" spans="1:7" s="5" customFormat="1" x14ac:dyDescent="0.2">
      <c r="B88" s="5" t="s">
        <v>86</v>
      </c>
      <c r="F88" s="6">
        <v>0</v>
      </c>
      <c r="G88" s="7">
        <v>0</v>
      </c>
    </row>
    <row r="89" spans="1:7" s="8" customFormat="1" x14ac:dyDescent="0.2">
      <c r="A89" s="8" t="s">
        <v>87</v>
      </c>
      <c r="F89" s="9">
        <v>0</v>
      </c>
      <c r="G89" s="10">
        <v>0</v>
      </c>
    </row>
    <row r="90" spans="1:7" s="5" customFormat="1" x14ac:dyDescent="0.2">
      <c r="A90" s="5" t="s">
        <v>88</v>
      </c>
      <c r="F90" s="6">
        <v>0</v>
      </c>
      <c r="G90" s="7">
        <v>0</v>
      </c>
    </row>
    <row r="91" spans="1:7" s="5" customFormat="1" x14ac:dyDescent="0.2">
      <c r="A91" s="5" t="s">
        <v>89</v>
      </c>
      <c r="F91" s="6">
        <v>0</v>
      </c>
      <c r="G91" s="7">
        <v>0</v>
      </c>
    </row>
    <row r="92" spans="1:7" s="5" customFormat="1" x14ac:dyDescent="0.2">
      <c r="B92" s="5" t="s">
        <v>90</v>
      </c>
      <c r="F92" s="6">
        <v>0</v>
      </c>
      <c r="G92" s="7">
        <v>0</v>
      </c>
    </row>
    <row r="93" spans="1:7" s="5" customFormat="1" x14ac:dyDescent="0.2">
      <c r="B93" s="5" t="s">
        <v>91</v>
      </c>
      <c r="F93" s="6">
        <v>0</v>
      </c>
      <c r="G93" s="7">
        <v>0</v>
      </c>
    </row>
    <row r="94" spans="1:7" s="8" customFormat="1" x14ac:dyDescent="0.2">
      <c r="B94" s="8" t="s">
        <v>92</v>
      </c>
      <c r="F94" s="9">
        <v>0</v>
      </c>
      <c r="G94" s="10">
        <v>0</v>
      </c>
    </row>
    <row r="95" spans="1:7" x14ac:dyDescent="0.2">
      <c r="E95" s="11" t="s">
        <v>93</v>
      </c>
      <c r="F95" s="12">
        <v>-5115.96</v>
      </c>
      <c r="G95" s="13">
        <f>SUM(G80,G84,G87,G89)</f>
        <v>-2100</v>
      </c>
    </row>
    <row r="96" spans="1:7" s="8" customFormat="1" x14ac:dyDescent="0.2">
      <c r="E96" s="8" t="s">
        <v>94</v>
      </c>
      <c r="F96" s="9">
        <v>3885.4</v>
      </c>
      <c r="G96" s="10">
        <f>G79+G95</f>
        <v>60032.699999999953</v>
      </c>
    </row>
    <row r="97" spans="1:7" x14ac:dyDescent="0.2">
      <c r="A97" s="8" t="s">
        <v>95</v>
      </c>
      <c r="B97" s="8"/>
      <c r="C97" s="8"/>
      <c r="D97" s="8"/>
      <c r="E97" s="8"/>
      <c r="F97" s="9">
        <v>0</v>
      </c>
      <c r="G97" s="10"/>
    </row>
    <row r="98" spans="1:7" s="4" customFormat="1" x14ac:dyDescent="0.2">
      <c r="E98" s="4" t="s">
        <v>96</v>
      </c>
      <c r="F98" s="14">
        <v>3885.3999999999996</v>
      </c>
      <c r="G98" s="14">
        <f>G96+G97</f>
        <v>60032.699999999953</v>
      </c>
    </row>
  </sheetData>
  <mergeCells count="1">
    <mergeCell ref="G1:G2"/>
  </mergeCells>
  <pageMargins left="0.25" right="0.25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DE PRESUPUESTO 26</vt:lpstr>
    </vt:vector>
  </TitlesOfParts>
  <Company>UPV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Navarro Bondia</dc:creator>
  <cp:lastModifiedBy>Arturo Navarro Bondia</cp:lastModifiedBy>
  <dcterms:created xsi:type="dcterms:W3CDTF">2026-06-09T14:40:34Z</dcterms:created>
  <dcterms:modified xsi:type="dcterms:W3CDTF">2026-06-10T11:26:31Z</dcterms:modified>
</cp:coreProperties>
</file>