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resupuesto 2021" sheetId="1" r:id="rId1"/>
  </sheets>
  <definedNames>
    <definedName name="_xlnm._FilterDatabase" localSheetId="0" hidden="1">'Presupuesto 2021'!$F$1:$F$452</definedName>
  </definedNames>
  <calcPr calcId="124519"/>
</workbook>
</file>

<file path=xl/calcChain.xml><?xml version="1.0" encoding="utf-8"?>
<calcChain xmlns="http://schemas.openxmlformats.org/spreadsheetml/2006/main">
  <c r="G447" i="1"/>
  <c r="G445"/>
  <c r="G442"/>
  <c r="G441"/>
  <c r="G440" s="1"/>
  <c r="G426"/>
  <c r="G423"/>
  <c r="G419"/>
  <c r="G413"/>
  <c r="G392"/>
  <c r="G375"/>
  <c r="G357" s="1"/>
  <c r="G369"/>
  <c r="G364"/>
  <c r="G358"/>
  <c r="G352"/>
  <c r="G349" s="1"/>
  <c r="G310"/>
  <c r="G305"/>
  <c r="G302"/>
  <c r="G282"/>
  <c r="G265"/>
  <c r="G259"/>
  <c r="G251" s="1"/>
  <c r="G250" s="1"/>
  <c r="G252"/>
  <c r="G247"/>
  <c r="G244" s="1"/>
  <c r="G245"/>
  <c r="G158"/>
  <c r="G157"/>
  <c r="G156" s="1"/>
  <c r="G150"/>
  <c r="G148"/>
  <c r="G142"/>
  <c r="G138"/>
  <c r="G132"/>
  <c r="G131"/>
  <c r="G84" s="1"/>
  <c r="G120"/>
  <c r="G96"/>
  <c r="G94"/>
  <c r="G86"/>
  <c r="G85"/>
  <c r="G82"/>
  <c r="G77"/>
  <c r="G51" s="1"/>
  <c r="G52"/>
  <c r="G42"/>
  <c r="G39"/>
  <c r="G27" s="1"/>
  <c r="G2" s="1"/>
  <c r="G34"/>
  <c r="G28"/>
  <c r="G16"/>
  <c r="G15" s="1"/>
  <c r="G4"/>
  <c r="G3" s="1"/>
  <c r="G455" l="1"/>
  <c r="G457" s="1"/>
  <c r="G433"/>
  <c r="G451" s="1"/>
  <c r="G452" s="1"/>
  <c r="G456"/>
</calcChain>
</file>

<file path=xl/comments1.xml><?xml version="1.0" encoding="utf-8"?>
<comments xmlns="http://schemas.openxmlformats.org/spreadsheetml/2006/main">
  <authors>
    <author>Arturo Navarro</author>
  </authors>
  <commentList>
    <comment ref="G315" authorId="0">
      <text>
        <r>
          <rPr>
            <b/>
            <sz val="9"/>
            <color indexed="81"/>
            <rFont val="Tahoma"/>
            <family val="2"/>
          </rPr>
          <t>Arturo Navarro:</t>
        </r>
        <r>
          <rPr>
            <sz val="9"/>
            <color indexed="81"/>
            <rFont val="Tahoma"/>
            <family val="2"/>
          </rPr>
          <t xml:space="preserve">
Estudiar</t>
        </r>
      </text>
    </comment>
  </commentList>
</comments>
</file>

<file path=xl/sharedStrings.xml><?xml version="1.0" encoding="utf-8"?>
<sst xmlns="http://schemas.openxmlformats.org/spreadsheetml/2006/main" count="456" uniqueCount="456">
  <si>
    <t>(Debe) Haber</t>
  </si>
  <si>
    <t>Presup 21</t>
  </si>
  <si>
    <t>1. Importe neto de la cifra de negocios.</t>
  </si>
  <si>
    <t>a) Ingresos federativos</t>
  </si>
  <si>
    <t>701 INGRESOS POR LICENCIAS FEDERATIVAS</t>
  </si>
  <si>
    <t xml:space="preserve"> 701.0.0000 LICENCIAS FEDERADOS CLUBS</t>
  </si>
  <si>
    <t xml:space="preserve"> 701.0.0001 LICENCIAS 1 DIA</t>
  </si>
  <si>
    <t xml:space="preserve"> 701.0.0002 LICENCIAS FEDERADOS INDEPENDIENTES</t>
  </si>
  <si>
    <t xml:space="preserve"> 701.0.0003 LICENCIA JUEGOS DEPORTIVOS</t>
  </si>
  <si>
    <t xml:space="preserve"> 701.0.0004 LICENCIAS JUECES Y TECNICOS</t>
  </si>
  <si>
    <t xml:space="preserve"> 701.0.0006 LICENCIA 1 DIA ESCOLAR</t>
  </si>
  <si>
    <t xml:space="preserve"> 701.0.0007 LICENCIA ESCOLAR (HABILITACIÓN)</t>
  </si>
  <si>
    <t>702 INGRESOS POR CUOTAS DE CLUBES Y OTRAS ASOC. DEPORTIVAS</t>
  </si>
  <si>
    <t xml:space="preserve"> 702.0.0000 CUOTAS RENOVACION CLUBES</t>
  </si>
  <si>
    <t xml:space="preserve"> 702.0.0001 CUOTAS AFILIACION Y LICENCIA CLUBES</t>
  </si>
  <si>
    <t>b) Ventas</t>
  </si>
  <si>
    <t>700 INGRESOS POR VENTAS DE EXISTENCIAS</t>
  </si>
  <si>
    <t xml:space="preserve"> 700.0.0001 VENTA GORROS DE NATACIÓN</t>
  </si>
  <si>
    <t xml:space="preserve"> 700.0.0002 VENTA DORSALES</t>
  </si>
  <si>
    <t xml:space="preserve"> 700.0.0003 VENTA DE CHIPS</t>
  </si>
  <si>
    <t xml:space="preserve"> 700.0.0004 VENTA VELCROS</t>
  </si>
  <si>
    <t xml:space="preserve"> 700.0.0005 VENTA MULTI-DORSALES</t>
  </si>
  <si>
    <t xml:space="preserve"> 700.0.0006 VENTA CINTA META</t>
  </si>
  <si>
    <t xml:space="preserve"> 700.0.0008 VENTA GYMSACK</t>
  </si>
  <si>
    <t xml:space="preserve"> 700.0.0009 VENTA CAMISETAS</t>
  </si>
  <si>
    <t xml:space="preserve"> 700.0.0010 GORROS JUEGOS DEPORTIVOS</t>
  </si>
  <si>
    <t xml:space="preserve"> 700.0.0011 VENTA CALCOMANIAS</t>
  </si>
  <si>
    <t>c) Otros ingresos</t>
  </si>
  <si>
    <t>703 INGRESOS POR ACTIVIDADES DOCENTES</t>
  </si>
  <si>
    <t xml:space="preserve"> 703.0.0001 INSCRIPCIONES CURSO CAMPUS ESCUELA DE VERANO</t>
  </si>
  <si>
    <t xml:space="preserve"> 703.0.0002 INSCRIPCIONES CURSO ENTRENADOR </t>
  </si>
  <si>
    <t xml:space="preserve"> 703.0.0005 CURSO OFICIALES</t>
  </si>
  <si>
    <t xml:space="preserve"> 703.0.0006 INGRESOS POR ACTIVIDADES DOCENTES EN OTROS CENTROS</t>
  </si>
  <si>
    <t xml:space="preserve"> 703.0.0003 INSCRIPCIONES JORNADAS TECNICAS</t>
  </si>
  <si>
    <t>704 INGRESOS POR PUBLICIDAD E IMAGEN</t>
  </si>
  <si>
    <t xml:space="preserve"> 704.0.0008 INGRESOS PATROCINIO VALENCIA TRIATLON</t>
  </si>
  <si>
    <t xml:space="preserve"> 704.0.0012 INGRESOS ESPECIOS EXPO ICAN GANDÍA</t>
  </si>
  <si>
    <t xml:space="preserve"> 704.0.0014 INGRESOS PATROCINIO MEDITERRANEA TRIATLON</t>
  </si>
  <si>
    <t xml:space="preserve"> 704.0.0006 INGRESOS ESPACIOS EXPO VALENCIA TRIATLON</t>
  </si>
  <si>
    <t>708 DEVOLUCION Y RAPPELS VENTAS</t>
  </si>
  <si>
    <t xml:space="preserve"> 708.0.0001 DTO. COMPENSACIÓN LICENCIA UN DÍA</t>
  </si>
  <si>
    <t xml:space="preserve"> 708.0.0002 COMPENSACION GESTION CHIPS POR TPV</t>
  </si>
  <si>
    <t>709 OTROS INGRESOS</t>
  </si>
  <si>
    <t xml:space="preserve"> 709.0.0001 ING. REVISIONES MEDICAS</t>
  </si>
  <si>
    <t xml:space="preserve"> 709.0.0002 INGRESOS DIVERSOS MATERIAL DEPORTIVO</t>
  </si>
  <si>
    <t xml:space="preserve"> 709.0.0003 INGRESOS DEPORTISTAS CAR</t>
  </si>
  <si>
    <t xml:space="preserve"> 709.0.0004 OTROS INGRESOS</t>
  </si>
  <si>
    <t xml:space="preserve"> 709.0.0005 INGR. INSCRIPCIONES UNIV.DE ALICANTE</t>
  </si>
  <si>
    <t xml:space="preserve"> 709.0.0006 INGRESOS OPERACIONES TPV</t>
  </si>
  <si>
    <t>VENTA EMBARCACIÓN</t>
  </si>
  <si>
    <t xml:space="preserve"> 709.0.0007 INGRESOS RECLAMACIONES COMPETICIONES</t>
  </si>
  <si>
    <t>4. Aprovisionamientos.</t>
  </si>
  <si>
    <t>600 COMPRAS DE MATERIAL DEPORTIVO</t>
  </si>
  <si>
    <t xml:space="preserve"> 600.0.0001 MATERIAL OFICIALES</t>
  </si>
  <si>
    <t xml:space="preserve"> 600.0.0002 CHIPS BLANCOS - ALQUILER</t>
  </si>
  <si>
    <t xml:space="preserve"> 600.0.0003 TROFEOS CPTOS. AUTONOMICOS</t>
  </si>
  <si>
    <t xml:space="preserve"> 600.0.0004 MATERIAL TECNIFICACION</t>
  </si>
  <si>
    <t xml:space="preserve"> 600.0.0007 MATERIAL INFORMATICO/CRONO PRUEBAS</t>
  </si>
  <si>
    <t xml:space="preserve"> 600.0.0008 MATERIAL COLABORADORES</t>
  </si>
  <si>
    <t xml:space="preserve"> 600.0.0009 EQUIPACIONES OFICIALES</t>
  </si>
  <si>
    <t xml:space="preserve"> 600.0.0010 EQUIPACIÓN GRUPO TECNIFICACION</t>
  </si>
  <si>
    <t xml:space="preserve"> 600.0.0011 ARCO HINCHABLE PERSONALIZADO Y GASTOS</t>
  </si>
  <si>
    <t xml:space="preserve"> 600.0.0012 PANCARTAS ARCO META</t>
  </si>
  <si>
    <t xml:space="preserve"> 600.0.0014 EQUIPACION CRONOMETRAJE E INFORMATICOS</t>
  </si>
  <si>
    <t xml:space="preserve"> 600.0.0017 TROFEOS GALA</t>
  </si>
  <si>
    <t xml:space="preserve"> 600.0.0020 CINTAS DE META</t>
  </si>
  <si>
    <t xml:space="preserve"> 600.0.0021 EQUIPACION SELECCION AUTONOMICA</t>
  </si>
  <si>
    <t xml:space="preserve"> 600.0.0024 MATERIAL COMPETICION (PRECINTO, BRIDAS...)</t>
  </si>
  <si>
    <t xml:space="preserve"> 600.0.0040 EQUIPACIONES FEDERACION Y JUNTA</t>
  </si>
  <si>
    <t xml:space="preserve"> 600.0.0045 DORSAL UNICO</t>
  </si>
  <si>
    <t xml:space="preserve"> 600.0.0051 EQUIPACION SELECCION ESCOLAR</t>
  </si>
  <si>
    <t xml:space="preserve"> 600.0.0061 MATERIAL ESPORT A L'ESCOLA</t>
  </si>
  <si>
    <t xml:space="preserve"> 600.0.0062 MATERIAL ALMACEN</t>
  </si>
  <si>
    <t xml:space="preserve"> 600.0.0064 EQUIPACIONES ESPORT A L'ESCOLA</t>
  </si>
  <si>
    <t xml:space="preserve"> 600.0.0005 TROFEOS JJDD</t>
  </si>
  <si>
    <t xml:space="preserve"> 600.0.0022 EQUIPACION PLANES CHESTE</t>
  </si>
  <si>
    <t xml:space="preserve"> 600.0.0050 IMPERDIBLES</t>
  </si>
  <si>
    <t>601 COMPRAS DE BIENES DESTINADO A LA VENTA</t>
  </si>
  <si>
    <t xml:space="preserve"> 601.0.0001 CHIPS AMARILLOS - VENTA</t>
  </si>
  <si>
    <t xml:space="preserve"> 601.0.0002 GORROS NATACION</t>
  </si>
  <si>
    <t xml:space="preserve"> 601.0.0003 DORSALES</t>
  </si>
  <si>
    <t xml:space="preserve"> 601.0.0006 VELCROS PARA CHIP</t>
  </si>
  <si>
    <t>610 VARIACIÓN DE EXISTENCIAS DE MATERIAL DEPORTIVO</t>
  </si>
  <si>
    <t xml:space="preserve"> 610.0.0000 VARIACIÓN DE EXISTENCIAS DE MATERIAL DEPORTIVO</t>
  </si>
  <si>
    <t>5. Otros ingresos de la actividad</t>
  </si>
  <si>
    <t>a) Ingresos accesorios y otros ingresos de gestion corriente</t>
  </si>
  <si>
    <t>752 INGRESOS POR ARRENDAMIENTOS</t>
  </si>
  <si>
    <t xml:space="preserve"> 752.0.0001 ALQUILER BOXES Y MOQUETA</t>
  </si>
  <si>
    <t xml:space="preserve"> 752.0.0003 ALQUILER DE RELOJ</t>
  </si>
  <si>
    <t xml:space="preserve"> 752.0.0004 ALQUILER CHIPS</t>
  </si>
  <si>
    <t xml:space="preserve"> 752.0.0008 ALQUILER CONOS</t>
  </si>
  <si>
    <t xml:space="preserve"> 752.0.0009 ALQUILER GRUPO ELECTRÓGENO </t>
  </si>
  <si>
    <t xml:space="preserve"> 752.0.0002 ALQUILER ARCO DE META</t>
  </si>
  <si>
    <t xml:space="preserve"> 752.0.0007 ARCO Y RELOJ DE META (ALQ.)</t>
  </si>
  <si>
    <t>754 INGRESOS POR COMISIONES</t>
  </si>
  <si>
    <t xml:space="preserve"> 754.0.0000 SERVICIOS DE INTERMEDIACION COMERCIAL</t>
  </si>
  <si>
    <t>758 INGRESOS POR ORGANIZACION DE ACONTECIMIENTOS DEPORTIVOS</t>
  </si>
  <si>
    <t xml:space="preserve"> 758.0.0001 INGRESOS POR ARBITRAJE</t>
  </si>
  <si>
    <t xml:space="preserve"> 758.0.0002 SEGURO R.C. ORGANIZADORES</t>
  </si>
  <si>
    <t xml:space="preserve"> 758.0.0003 INGRESOS INFORMÁTICA ADULTOS</t>
  </si>
  <si>
    <t xml:space="preserve"> 758.0.0004 INGRESOS INFORMÁTICA MENORES</t>
  </si>
  <si>
    <t xml:space="preserve"> 758.0.0005 ING. SEGURO VOLUNTARIOS</t>
  </si>
  <si>
    <t xml:space="preserve"> 758.0.0006 TROFEOS SOLIC.POR ORGANIZADORES</t>
  </si>
  <si>
    <t xml:space="preserve"> 758.0.0007 MATERIAL COMPETICIÓN (PRECINTO, BRIDAS...)</t>
  </si>
  <si>
    <t xml:space="preserve"> 758.0.0009 SPEAKER</t>
  </si>
  <si>
    <t xml:space="preserve"> 758.0.0010 INGRESOS GESTIÓN VOLUNTARIOS</t>
  </si>
  <si>
    <t xml:space="preserve"> 758.0.0011 CHIPS PERDIDOS</t>
  </si>
  <si>
    <t xml:space="preserve"> 758.0.0014 INGRESOS FETRI POR SERVICIOS</t>
  </si>
  <si>
    <t xml:space="preserve"> 758.0.0015 INGRESOS TRIATLON VALENCIA</t>
  </si>
  <si>
    <t xml:space="preserve"> 758.0.0018 INSCRIPCIONES DUATLON CHESTE</t>
  </si>
  <si>
    <t xml:space="preserve"> 758.0.0019 FUNDAS BOX ESCOLAR</t>
  </si>
  <si>
    <t xml:space="preserve"> 758.0.0022 INGRESO REPERC.TASA USO EMBALSES</t>
  </si>
  <si>
    <t xml:space="preserve"> 758.0.0025 INGRESOS TRI VALENCIA 113</t>
  </si>
  <si>
    <t xml:space="preserve"> 758.0.0027 INGRESOS ICAN GANDIA</t>
  </si>
  <si>
    <t xml:space="preserve"> 758.0.0029 INGRESOS ALICANTE TRIATLÓN</t>
  </si>
  <si>
    <t xml:space="preserve"> 758.0.0032 INGRESOS TRIATLON OROPESA</t>
  </si>
  <si>
    <t xml:space="preserve"> 758.0.0012 MEGAFONIA</t>
  </si>
  <si>
    <t xml:space="preserve"> 758.0.0026 PROYECTOS TECNICOS ACONT.DVOS</t>
  </si>
  <si>
    <t xml:space="preserve"> 758.0.0031 INGRESOS INSCRIPCIONES ALMENARA</t>
  </si>
  <si>
    <t xml:space="preserve"> 758.0.0033 INGRESOS TRIATLON CASTELLÓN</t>
  </si>
  <si>
    <t>759 INGRESOS POR SERVICIOS DIVERSOS</t>
  </si>
  <si>
    <t xml:space="preserve"> 759.0.0000 OTROS INGRESOS</t>
  </si>
  <si>
    <t xml:space="preserve"> 759.0.0005 PERSONAL APOYO DE EVENTOS</t>
  </si>
  <si>
    <t xml:space="preserve"> 759.0.0006 DISEÑO ARCO DE META PERSONALIZADO</t>
  </si>
  <si>
    <t xml:space="preserve"> 759.0.0008 INGRESOS POR MONTAJE DORSALES</t>
  </si>
  <si>
    <t xml:space="preserve"> 759.0.0013 TRANSPORTE Y MONTAJE ESTRUCT.DUCHAS</t>
  </si>
  <si>
    <t xml:space="preserve"> 759.0.0014 MONTAJE Y DESMONTAJE BOX</t>
  </si>
  <si>
    <t xml:space="preserve"> 759.0.0003 INGRESOS SERVICIO ESTAMPACION GORROS</t>
  </si>
  <si>
    <t xml:space="preserve"> 759.0.0009 TRANSPORTE Y MONTAJE ARCO META</t>
  </si>
  <si>
    <t xml:space="preserve"> 759.0.0012 ALQUILER ESTRUCTURAS DUCHAS</t>
  </si>
  <si>
    <t xml:space="preserve"> 759.0.0015 CESIÓN USO MATERIAL CRONOMETRAJE</t>
  </si>
  <si>
    <t>b) Subvenciones de explotación incorporadas al resultado del ejercicio</t>
  </si>
  <si>
    <t>740 SUBVENCIONES DE LA GENERALITAT VALENCIANA</t>
  </si>
  <si>
    <t xml:space="preserve"> 740.0.0000 SUBVENC. CONSELLERIA DEPORTE</t>
  </si>
  <si>
    <t>SUBVENCIÓN CECD POR RELEVO WTC CANCELADO</t>
  </si>
  <si>
    <t xml:space="preserve"> 740.0.0007 CONSELLERIA DE TURISMO</t>
  </si>
  <si>
    <t xml:space="preserve"> 740.0.0008 SUBVENCION SERVICIO VALENCIANO EMPLEO Y FORMACION</t>
  </si>
  <si>
    <t xml:space="preserve"> 740.0.0002 SUBVENC. CONSELLERIA DE TRANSPARENCIA </t>
  </si>
  <si>
    <t>741 SUBVENCIONES DE DIPUTACIONES PROVINCIALES</t>
  </si>
  <si>
    <t xml:space="preserve"> 741.0.0000 SUBVENCION DE DIPUTACION CASTELLON</t>
  </si>
  <si>
    <t xml:space="preserve"> 741.0.0002 SUBV. DIPUTACION DE ALICANTE</t>
  </si>
  <si>
    <t xml:space="preserve"> 741.0.0003 SUBVENCION DIPUTACION DE VALENCIA</t>
  </si>
  <si>
    <t>742 SUBVENCIONES MUNICIPALES</t>
  </si>
  <si>
    <t xml:space="preserve"> 742.0.0000 SUBVENCION VALENCIA TRIATLON (AYTO VALENCIA)</t>
  </si>
  <si>
    <t xml:space="preserve"> 742.0.0001 SUBVENCION ALICANTE TRIATLON (AYUNT. DE ALICANTE)</t>
  </si>
  <si>
    <t xml:space="preserve"> 742.0.0003 AYUNTAMIENTO DE OROPESA</t>
  </si>
  <si>
    <t xml:space="preserve"> 742.0.0004 FUNDACION DEPORTIVA MUNICIPAL VALENCIA - ESCUELA TRIATLON</t>
  </si>
  <si>
    <t xml:space="preserve"> 742.0.0002 SUBVENCION AYUNTAMIENTO VALENCIA</t>
  </si>
  <si>
    <t>743 SUBVENCIONES FEDERACION ESPAÑOLA DE TRIATLON</t>
  </si>
  <si>
    <t xml:space="preserve"> 743.0.0000 SUBVENC. D FED. DEP. ESPAÑOLA</t>
  </si>
  <si>
    <t>745 OTRAS SUBVENCIONES NO OFICIALES</t>
  </si>
  <si>
    <t xml:space="preserve"> 745.0.0000 SUBVENC. TRINIDAD ALFONSO FUNDAC</t>
  </si>
  <si>
    <t xml:space="preserve"> 745.0.0001 SUBVENCION CAIXA POPULAR</t>
  </si>
  <si>
    <t xml:space="preserve"> 745.0.0003 SUBVENCION VIALTERRA JJDD</t>
  </si>
  <si>
    <t xml:space="preserve"> 745.0.0004 SUBVENCIONES CONFEDECOM</t>
  </si>
  <si>
    <t xml:space="preserve"> 745.0.0002 SUBVENCION AUNA CONSULTORS </t>
  </si>
  <si>
    <t>6. Gastos de personal.</t>
  </si>
  <si>
    <t>a) Sueldos, salarios y asimilados</t>
  </si>
  <si>
    <t>640 SUELDOS Y SALARIOS</t>
  </si>
  <si>
    <t xml:space="preserve"> 640.0.0001 NAVARRO BONDIA ARTURO</t>
  </si>
  <si>
    <t xml:space="preserve"> 640.0.0005 HUESA MORENO VANESSA</t>
  </si>
  <si>
    <t xml:space="preserve"> 640.0.0008 PIQUERAS LOSILLA, DIEGO</t>
  </si>
  <si>
    <t xml:space="preserve"> 640.0.0012 REDONDO MARTINEZ PALOMA</t>
  </si>
  <si>
    <t>LLUNA RUIZ, MARÍA</t>
  </si>
  <si>
    <t xml:space="preserve"> 640.0.0034 JORDA SOROLLA, JORGE JUAN</t>
  </si>
  <si>
    <t xml:space="preserve"> 640.0.0037 REDONDO MARTINEZ RAFAEL</t>
  </si>
  <si>
    <t xml:space="preserve"> 640.0.0042 GIMENO MARTIN JAVIER</t>
  </si>
  <si>
    <t xml:space="preserve"> 640.0.0044 ESCRIBANO DUAL, CHRISTIAN</t>
  </si>
  <si>
    <t xml:space="preserve"> 640.0.0046 GRIMALTOS, VICENT</t>
  </si>
  <si>
    <t xml:space="preserve"> 640.0.0048 MORA, DAVID</t>
  </si>
  <si>
    <t xml:space="preserve"> 640.0.0050 GARCIA RAMOS, JAVIER</t>
  </si>
  <si>
    <t xml:space="preserve"> 640.0.0051 MATALI, IVAN</t>
  </si>
  <si>
    <t xml:space="preserve"> 640.0.0052 JUAN RODRIGUEZ, JOSE LUIS</t>
  </si>
  <si>
    <t xml:space="preserve"> 640.0.0055 MARZO, JAVIER</t>
  </si>
  <si>
    <t xml:space="preserve"> 640.0.0063 SANCHIS TONDA, JAVIER</t>
  </si>
  <si>
    <t xml:space="preserve"> 640.0.0100 GOMEZ GOMEZ ALEJANDRO</t>
  </si>
  <si>
    <t xml:space="preserve"> 640.0.0102 SOLANA SANCHEZ, JOSE ANTONIO</t>
  </si>
  <si>
    <t xml:space="preserve"> 640.0.0105 ALBIÑANA, DAVINIA</t>
  </si>
  <si>
    <t xml:space="preserve"> 640.0.0106 SELLES PEREZ SERGIO</t>
  </si>
  <si>
    <t xml:space="preserve"> 640.0.0109 PEÑA PELLICER, FRANCISCO CAMILO</t>
  </si>
  <si>
    <t xml:space="preserve"> 640.0.0119 PROFESORES CURSO ENTRENADORES</t>
  </si>
  <si>
    <t xml:space="preserve"> 640.0.0121 COGOLLOS SOSPEDRA, NIEVES</t>
  </si>
  <si>
    <t xml:space="preserve"> 640.0.0124 RUIZ SANCHEZ, DAVID</t>
  </si>
  <si>
    <t xml:space="preserve"> 640.0.0125 LLEVATA TELLO, DIEGO</t>
  </si>
  <si>
    <t xml:space="preserve"> 640.0.0129 COBO CEBRIAN, HECTOR</t>
  </si>
  <si>
    <t xml:space="preserve"> 640.0.0133 GARCIA ESCUDERO, OSCAR</t>
  </si>
  <si>
    <t xml:space="preserve"> 640.0.0135 GARCIA MORENO, MAR</t>
  </si>
  <si>
    <t xml:space="preserve"> 640.0.0392 AGUIRRE CANO, JOSE</t>
  </si>
  <si>
    <t xml:space="preserve"> 640.0.0393 QUIROS BALLESTER, JAVIER</t>
  </si>
  <si>
    <t xml:space="preserve"> 640.0.0406 JOSE RAMON BOTELLA CAÑIZARES</t>
  </si>
  <si>
    <t xml:space="preserve"> 640.0.0407 JESUS JIMENEZ FUEYO</t>
  </si>
  <si>
    <t xml:space="preserve"> 640.0.0409 MONTADORES VALENCIA TRIATLON</t>
  </si>
  <si>
    <t xml:space="preserve"> 640.0.0410 RESPONSABLES VALENCIA TRIATLON</t>
  </si>
  <si>
    <t xml:space="preserve"> 640.0.0411 ADJUNTOS VALENCIA TRIATLON</t>
  </si>
  <si>
    <t xml:space="preserve"> 640.0.0416 SUELDOS ICAN GANDIA</t>
  </si>
  <si>
    <t xml:space="preserve"> 640.0.0418 ONANDIA BIECO, ADRIAN</t>
  </si>
  <si>
    <t xml:space="preserve"> 640.0.0419 PASCUAL SALES, JORDI</t>
  </si>
  <si>
    <t xml:space="preserve"> 640.0.0420 ACEDO ZAYAS, MIKEL</t>
  </si>
  <si>
    <t xml:space="preserve"> 640.0.0421 NUÑEZ SANTAEMILIA, ADRIAN</t>
  </si>
  <si>
    <t xml:space="preserve"> 640.0.0422 EVELYN NICOLE NARVAEZ SARABIA</t>
  </si>
  <si>
    <t xml:space="preserve"> 640.0.0423 CARLES FUENTES MORENO</t>
  </si>
  <si>
    <t xml:space="preserve"> 640.0.0424 CATALA FONS, FCO. JAVIER</t>
  </si>
  <si>
    <t xml:space="preserve"> 640.0.0425 CRISTINA ROLDAN SENDRA</t>
  </si>
  <si>
    <t xml:space="preserve"> 640.0.0426 TECNICOS SELECCION</t>
  </si>
  <si>
    <t xml:space="preserve"> 640.0.0427 TRABAJADORES TRIXABIA</t>
  </si>
  <si>
    <t xml:space="preserve"> 640.0.0428 PEÑARROCHA ALOS, DOLORES</t>
  </si>
  <si>
    <t xml:space="preserve"> 640.0.0429 ANTONIO COTS PERALTA</t>
  </si>
  <si>
    <t xml:space="preserve"> 640.0.0430 RICARDO LOPEZ INIESTA</t>
  </si>
  <si>
    <t xml:space="preserve"> 640.0.0431 FLORENCIA LUNA LARRABURU</t>
  </si>
  <si>
    <t xml:space="preserve"> 640.0.0006 DIAZ COBOS DESAMPARADOS</t>
  </si>
  <si>
    <t xml:space="preserve"> 640.0.0007 RODADO BLANES JUAN FRANCISCO</t>
  </si>
  <si>
    <t xml:space="preserve"> 640.0.0024 PELAEZ FERRANDO, SANTIAGO</t>
  </si>
  <si>
    <t xml:space="preserve"> 640.0.0027 ORTEGA IZQUIERDO, MARIA JOSE</t>
  </si>
  <si>
    <t xml:space="preserve"> 640.0.0043 SANCHEZ-CLEMENTE VERA, ARANTXA</t>
  </si>
  <si>
    <t xml:space="preserve"> 640.0.0045 ROMERO, ALFREDO</t>
  </si>
  <si>
    <t xml:space="preserve"> 640.0.0049 NOGUERA FAUS, ANTONIO</t>
  </si>
  <si>
    <t xml:space="preserve"> 640.0.0056 MILLAN NAVARRO, CARLOS</t>
  </si>
  <si>
    <t xml:space="preserve"> 640.0.0059 SORIA SAN PEDRO, MIGUEL JOSE</t>
  </si>
  <si>
    <t xml:space="preserve"> 640.0.0062 MOLINA GARCIA, ARTURO</t>
  </si>
  <si>
    <t xml:space="preserve"> 640.0.0118 MATALI MOLINA, ADRIAN</t>
  </si>
  <si>
    <t xml:space="preserve"> 640.0.0126 LLORENS RUIZ, ADRIAN</t>
  </si>
  <si>
    <t xml:space="preserve"> 640.0.0130 MARCO MOLEON, JORDI</t>
  </si>
  <si>
    <t xml:space="preserve"> 640.0.0136 SORIANO ZARZOSO, JOSE LUIS (CURSO ENTRENADORES)</t>
  </si>
  <si>
    <t xml:space="preserve"> 640.0.0391 FERRIZ VALERO, ALBERTO (CURSO ENTRENADORES)</t>
  </si>
  <si>
    <t xml:space="preserve"> 640.0.0394 SAIZ MEDIE, RICARDO</t>
  </si>
  <si>
    <t xml:space="preserve"> 640.0.0395 ALCALA GIMENO, ALBERTO</t>
  </si>
  <si>
    <t xml:space="preserve"> 640.0.0396 SARRIA TORO, ANDRES FELIPE</t>
  </si>
  <si>
    <t xml:space="preserve"> 640.0.0397 VEGA ORTEGA, ECHEDEY</t>
  </si>
  <si>
    <t xml:space="preserve"> 640.0.0398 CARVAJAL CADAVID, JHON ALEXANDER</t>
  </si>
  <si>
    <t xml:space="preserve"> 640.0.0399 REYES RUIZ, JAVIER</t>
  </si>
  <si>
    <t xml:space="preserve"> 640.0.0400 REBENAQUE GALVEZ, SHEILA</t>
  </si>
  <si>
    <t xml:space="preserve"> 640.0.0401 LACOMBA ALBERT, OSCAR</t>
  </si>
  <si>
    <t xml:space="preserve"> 640.0.0402 FRANCH RAMIREZ, ALEXIS</t>
  </si>
  <si>
    <t xml:space="preserve"> 640.0.0403 CABEZA FELIP, VICENT</t>
  </si>
  <si>
    <t xml:space="preserve"> 640.0.0404 GARCIA BATALLER, ALBERTO</t>
  </si>
  <si>
    <t xml:space="preserve"> 640.0.0405 ROS MOYA, CRISTINA</t>
  </si>
  <si>
    <t xml:space="preserve"> 640.0.0408 JOAN BLASCO CAMBRA</t>
  </si>
  <si>
    <t xml:space="preserve"> 640.0.0412 SUELDOS Y SALARIOS OROPESA</t>
  </si>
  <si>
    <t xml:space="preserve"> 640.0.0413 MARTINEZ GRAMAGE, JAVIER</t>
  </si>
  <si>
    <t xml:space="preserve"> 640.0.0414 GREGORIO MERLOS, JOSE</t>
  </si>
  <si>
    <t xml:space="preserve"> 640.0.0415 SUELDOS ALICANTE TRI</t>
  </si>
  <si>
    <t xml:space="preserve"> 640.0.0417 ANDRES COLLADO, JOSE</t>
  </si>
  <si>
    <t>641 INDEMNIZACIONES</t>
  </si>
  <si>
    <t xml:space="preserve"> 641.0.0000 INDEMNIZACIONES</t>
  </si>
  <si>
    <t>b) Cargas sociales</t>
  </si>
  <si>
    <t>642 SEGURIDAD SOCIAL A CARGO DE LA EMPRESA</t>
  </si>
  <si>
    <t xml:space="preserve"> 642.0.0000 SEGURIDAD SOCIAL A C/ENTIDAD</t>
  </si>
  <si>
    <t>649 OTROS GASTOS SOCIALES</t>
  </si>
  <si>
    <t xml:space="preserve"> 649.0.0001 PREVENCION</t>
  </si>
  <si>
    <t xml:space="preserve"> 649.0.0002 FORMACION CONTINUA TRABAJADORES</t>
  </si>
  <si>
    <t>7. Otros gastos de la actividad.</t>
  </si>
  <si>
    <t>a) Servicios exteriores</t>
  </si>
  <si>
    <t>621 ARRENDAMIENTOS Y CÁNONES</t>
  </si>
  <si>
    <t xml:space="preserve"> 621.0.0001 ALQUILER VEHICULOS</t>
  </si>
  <si>
    <t xml:space="preserve"> 621.0.0005 RENTING BBVA-IMPRESORA</t>
  </si>
  <si>
    <t xml:space="preserve"> 621.0.0013 ALQUILER NAVE</t>
  </si>
  <si>
    <t xml:space="preserve"> 621.0.0015 ALQ. VEHICULO AD01 (MONT/DESM)</t>
  </si>
  <si>
    <t xml:space="preserve"> 621.0.0016 ALQ. VEHICULO AD02 (CRONO)</t>
  </si>
  <si>
    <t xml:space="preserve"> 621.0.0010 ALQ. EQUIPOS CRONOMETRAJE Y CHIPS</t>
  </si>
  <si>
    <t>622 REPARACIONES Y CONSERVACIÓN</t>
  </si>
  <si>
    <t xml:space="preserve"> 622.0.0001 REP. Y MTMTO. EN OFICINA</t>
  </si>
  <si>
    <t xml:space="preserve"> 622.0.0003 GASTOS FURGONETAS</t>
  </si>
  <si>
    <t xml:space="preserve"> 622.0.0005 RETIRADA Y TRATAMIENTO DE RESIDUOS (PAPEL Y CARTON)</t>
  </si>
  <si>
    <t xml:space="preserve"> 622.0.0006 REPARACIONES MATERIAL COMPETICIONES</t>
  </si>
  <si>
    <t xml:space="preserve"> 622.0.0008 MANTENIMIENTO REMOLQUE</t>
  </si>
  <si>
    <t>623 SERVICIOS DE PROFESIONALES INDEPENDIENT.</t>
  </si>
  <si>
    <t xml:space="preserve"> 623.0.0001 ASESORÍA FISCAL Y CONTABLE</t>
  </si>
  <si>
    <t xml:space="preserve"> 623.0.0002 PROV. GTO. AUDITORIA </t>
  </si>
  <si>
    <t xml:space="preserve"> 623.0.0007 DOCENTES ESPORT A L'ESCOLA</t>
  </si>
  <si>
    <t xml:space="preserve"> 623.0.0008 SERVICIOS ADAPTACION LOPD</t>
  </si>
  <si>
    <t xml:space="preserve"> 623.0.0010 PROFESIONALES CRONOMETRAJE</t>
  </si>
  <si>
    <t xml:space="preserve"> 623.1.0001 REVISIONES MEDICAS</t>
  </si>
  <si>
    <t xml:space="preserve"> 623.1.0002 SERVICIOS  MEDICOS TC</t>
  </si>
  <si>
    <t xml:space="preserve"> 623.3.0001 ARBITROS Y JUECES ADULTOS</t>
  </si>
  <si>
    <t xml:space="preserve"> 623.3.0002 ARBITROS Y JUECES MENORES</t>
  </si>
  <si>
    <t xml:space="preserve"> 623.4.0001 TECNICOS PROGRAMA TECNIFICACION</t>
  </si>
  <si>
    <t xml:space="preserve"> 623.4.0002 NUTRICIONISTA TECNIFICIACION</t>
  </si>
  <si>
    <t xml:space="preserve"> 623.4.0003 FISIOTERAPEUTA CHESTE</t>
  </si>
  <si>
    <t xml:space="preserve"> 623.4.0004 PSICOLOGA TECNIFICACION</t>
  </si>
  <si>
    <t xml:space="preserve"> 623.0.0009 GASTOS NOTARIA</t>
  </si>
  <si>
    <t>624 TRANSPORTES</t>
  </si>
  <si>
    <t xml:space="preserve"> 624.0.0001 MENSAJERIA - ENVIOS</t>
  </si>
  <si>
    <t>625 PRIMAS DE SEGUROS</t>
  </si>
  <si>
    <t xml:space="preserve"> 625.0.0001 PRIMAS SEGURO ACCIDENTES</t>
  </si>
  <si>
    <t xml:space="preserve"> 625.0.0002 PRIMA SEGUROS RC</t>
  </si>
  <si>
    <t xml:space="preserve"> 625.0.0004 PRIMA SEGURO VEHICULO 9593GGZ</t>
  </si>
  <si>
    <t xml:space="preserve"> 625.0.0005 SEGURO VOLUNTARIOS</t>
  </si>
  <si>
    <t xml:space="preserve"> 625.0.0006 SEGURO OFICINA</t>
  </si>
  <si>
    <t xml:space="preserve"> 625.0.0008 SEGURO PROTECCION JURIDICA</t>
  </si>
  <si>
    <t xml:space="preserve"> 625.0.0011 PRIMA SEGURO VEHICULO 6868JMV</t>
  </si>
  <si>
    <t xml:space="preserve"> 625.0.0012 PRIMA SEGURO RC DIRECTIVOS</t>
  </si>
  <si>
    <t xml:space="preserve"> 625.0.0014 PRIMAS SEGURO RC COLEGIO INGENIEROS</t>
  </si>
  <si>
    <t xml:space="preserve"> 625.0.0015 SEGURO LANCHA</t>
  </si>
  <si>
    <t xml:space="preserve"> 625.0.0016 SEGUROS ACCIDENTES CURSO ENTRENADORES</t>
  </si>
  <si>
    <t>626 SERVICIOS BANCARIOS Y SIMILARES</t>
  </si>
  <si>
    <t xml:space="preserve"> 626.0.0001 SERVICIOS BANCARIOS COMISIONES ANTICIPO CONFIRMING</t>
  </si>
  <si>
    <t xml:space="preserve"> 626.0.0003 SERVICIOS BANCARIOS CAIXA POPULAR</t>
  </si>
  <si>
    <t xml:space="preserve"> 626.0.0005 SERVICIOS BANCARIOS CAIXA POP. LICENCIAS</t>
  </si>
  <si>
    <t xml:space="preserve"> 626.0.0009 SERVICIOS BANCARIOS INSCRIPCIONES</t>
  </si>
  <si>
    <t xml:space="preserve"> 626.0.0010 SERVICIOS BANCARIOS CAIXA POP. VALTRI</t>
  </si>
  <si>
    <t xml:space="preserve"> 626.0.0011 SERVICIOS BANCARIOS PRESTAMO CAIXA POP. JUNIO 15</t>
  </si>
  <si>
    <t xml:space="preserve"> 626.0.0013 SERVICIOS BANCARIOS DESCUENTO DE EFECTOS</t>
  </si>
  <si>
    <t>627 PUBLICIDAD, PROPAGANDA Y RELACIONES PUBL</t>
  </si>
  <si>
    <t xml:space="preserve"> 627.0.0001 PUBLIC.,PROPAG. Y RELS. PUB. </t>
  </si>
  <si>
    <t xml:space="preserve"> 627.0.0002 COMUNICACION Y MARKETING MEDITERRANEA TRIATLON</t>
  </si>
  <si>
    <t>628 SUMINISTROS</t>
  </si>
  <si>
    <t xml:space="preserve"> 628.0.0001 TELÉFONO FIJO E INTERNET</t>
  </si>
  <si>
    <t xml:space="preserve"> 628.0.0002 TELÉFONO MÓVIL</t>
  </si>
  <si>
    <t xml:space="preserve"> 628.0.0003 SUMNISTRO DE AGUAS DE VALENCIA</t>
  </si>
  <si>
    <t xml:space="preserve"> 628.0.0005 ELECTRICIDAD OFICINA Y NAVE</t>
  </si>
  <si>
    <t>629 OTROS SERVICIOS</t>
  </si>
  <si>
    <t xml:space="preserve"> 629.0.0000 SERVICIOS WEB-GESTION,MTMTO.</t>
  </si>
  <si>
    <t xml:space="preserve"> 629.0.0002 SEGURIDAD OFICINA Y ALMACEN</t>
  </si>
  <si>
    <t xml:space="preserve"> 629.0.0003 CORREOS (SELLOS, ENVIOS...)</t>
  </si>
  <si>
    <t xml:space="preserve"> 629.0.0005 AGUA OFICINA</t>
  </si>
  <si>
    <t xml:space="preserve"> 629.0.0010 GASTOS GALA FIN TEMPORADA</t>
  </si>
  <si>
    <t xml:space="preserve"> 629.0.0011 GASTOS JORNADAS TECNICAS</t>
  </si>
  <si>
    <t xml:space="preserve"> 629.0.0012 LEGALIZACIÓN LIBROS ADMINISTRATIVOS</t>
  </si>
  <si>
    <t xml:space="preserve"> 629.0.0014 LIMPIEZA OFICINA</t>
  </si>
  <si>
    <t xml:space="preserve"> 629.0.0016 TARJETAS VISITA</t>
  </si>
  <si>
    <t xml:space="preserve"> 629.0.0020 GASTOS CURSO DE ENTRENADORES</t>
  </si>
  <si>
    <t xml:space="preserve"> 629.0.0022 COPIAS DE LA MAQUINA (RICOH)</t>
  </si>
  <si>
    <t xml:space="preserve"> 629.0.0035 RENOVACION REGISTROS CONTABILIDAD (CONTASOL Y FACTUSOL)</t>
  </si>
  <si>
    <t xml:space="preserve"> 629.0.0099 OTROS GASTOS</t>
  </si>
  <si>
    <t xml:space="preserve"> 629.0.0100 MATERIAL CURSO OFICIALES </t>
  </si>
  <si>
    <t xml:space="preserve"> 629.0.0108 GASTOS TOMA TIEMPOS</t>
  </si>
  <si>
    <t xml:space="preserve"> 629.0.0121 GASTOS TECNIFICACION</t>
  </si>
  <si>
    <t xml:space="preserve"> 629.0.0129 COMBUSTIBLE ACTIVIDAD DEPORTIVA GENERAL AD01</t>
  </si>
  <si>
    <t xml:space="preserve"> 629.0.0140 MANUTENCION REUNIONES FEDE</t>
  </si>
  <si>
    <t xml:space="preserve"> 629.0.0141 DESP. Y GASTOS COMITES Y COLABORADORES FEDE</t>
  </si>
  <si>
    <t xml:space="preserve"> 629.0.0144 GASTOS AUDITORIA</t>
  </si>
  <si>
    <t xml:space="preserve"> 629.0.0150 GASTOS MONTAJE BOX </t>
  </si>
  <si>
    <t xml:space="preserve"> 629.0.0152 DIETAS PERSONAL FED</t>
  </si>
  <si>
    <t xml:space="preserve"> 629.0.0156 ANTIVIRUS</t>
  </si>
  <si>
    <t xml:space="preserve"> 629.0.0157 GASTOS ESPORT A L'ESCOLA</t>
  </si>
  <si>
    <t xml:space="preserve"> 629.0.0158 CONTROL HORARIO TRABAJADORES</t>
  </si>
  <si>
    <t xml:space="preserve"> 629.0.0159 MATERIAL ESCUELAS MUNICIPALES</t>
  </si>
  <si>
    <t xml:space="preserve"> 629.0.0160 GASTOS ESPORT A L'ESCOLA +1</t>
  </si>
  <si>
    <t xml:space="preserve"> 629.0.0161 INSCRIPCIONES ENCUENTRO NACIONAL ESCOLAR</t>
  </si>
  <si>
    <t xml:space="preserve"> 629.0.1001 COMPRA MATERIAL DE OFICINA</t>
  </si>
  <si>
    <t xml:space="preserve"> 629.0.2002 COMBUSTIBLE CRONO</t>
  </si>
  <si>
    <t xml:space="preserve"> 629.0.2003 COMBUSTIBLE TECNIF. TC01</t>
  </si>
  <si>
    <t xml:space="preserve"> 629.0.0001 JORNADAS RESPONSABILIDAD SOCIAL</t>
  </si>
  <si>
    <t xml:space="preserve"> 629.0.0008 INSCRIPC. UNIV. ALICANTE</t>
  </si>
  <si>
    <t xml:space="preserve"> 629.0.0019 DESCUENTO FAMILIA NUMEROSA</t>
  </si>
  <si>
    <t xml:space="preserve"> 629.0.0028 PROGRAMACION Y DESARROLLO SOFTWARE GF01</t>
  </si>
  <si>
    <t xml:space="preserve"> 629.0.0127 PARKING ACTIVIDADES ESCOLARES AD04</t>
  </si>
  <si>
    <t xml:space="preserve"> 629.0.0143 GASTO 2ª FURGO - 6868JMV</t>
  </si>
  <si>
    <t xml:space="preserve"> 629.0.0155 GASTOS GUIA PARA LA CONDUCCION DE LA BICICLETA</t>
  </si>
  <si>
    <t>b) Tributos</t>
  </si>
  <si>
    <t>631 OTROS TRIBUTOS</t>
  </si>
  <si>
    <t xml:space="preserve"> 631.0.0001 IMPUESTOS CIRCULACION VEHICULOS</t>
  </si>
  <si>
    <t>634 AJUSTES NEG. EN LA IMPOSICIÓN INDIRECTA</t>
  </si>
  <si>
    <t xml:space="preserve"> 634.1.0000 AJUSTES NEGATIVOS IVA</t>
  </si>
  <si>
    <t>c) Pérdidas, deterioro y variación de provisiones por operaciones comerciales</t>
  </si>
  <si>
    <t>794 PROVISION PARA INSOLVENCIAS APLICADA</t>
  </si>
  <si>
    <t xml:space="preserve"> 794.0.0379 AW300 LEVANTE SL</t>
  </si>
  <si>
    <t>d) Otros gastos de gestión corriente</t>
  </si>
  <si>
    <t>652 SUBVENCIONES A ENTIDADES FEDERADAS</t>
  </si>
  <si>
    <t xml:space="preserve"> 652.0.0003 SUBVENCIONES LIGA DE CLUBES</t>
  </si>
  <si>
    <t xml:space="preserve"> 652.0.0007 SUBVENCION CIRCUITO DIPUTACION TRIATLON CASTELLON</t>
  </si>
  <si>
    <t xml:space="preserve"> 652.0.0012 SUBVENCIÓN RANKING ESCUELAS</t>
  </si>
  <si>
    <t xml:space="preserve"> 652.0.0013 SUBVENCION PARTICIPACION MEDITERRANEA TRIATLON</t>
  </si>
  <si>
    <t xml:space="preserve"> 652.0.0008 PREMIOS EMPREN ESPORT</t>
  </si>
  <si>
    <t>653 CUOTAS A ORGANISMOS NACIONALES E INTERNACIONALES DEPORTIVOS</t>
  </si>
  <si>
    <t xml:space="preserve"> 653.0.0000 CUOTA CONFEDECOM</t>
  </si>
  <si>
    <t xml:space="preserve"> 653.0.1001 CUOTA FETRI LICENCIAS DEPORTIVAS</t>
  </si>
  <si>
    <t xml:space="preserve"> 653.0.1003 CUOTA PLATAFORMA VOLUNTARIADO</t>
  </si>
  <si>
    <t xml:space="preserve"> 653.0.1004 CUOTA GESTORS ESPORTIUS PROFESSIONALS</t>
  </si>
  <si>
    <t>655 GASTOS DE VIAJE DE DEPORTISTAS</t>
  </si>
  <si>
    <t xml:space="preserve"> 655.0.0002 GASTOS DEPORTISTAS SELECCIONES AUTONOMICAS</t>
  </si>
  <si>
    <t xml:space="preserve"> 655.0.0004 GASTOS CONCENTRACION CAR FETRI</t>
  </si>
  <si>
    <t xml:space="preserve"> 655.0.0005 GASTOS TECNIFICACION TC01</t>
  </si>
  <si>
    <t xml:space="preserve"> 655.0.0012 ENCUENTRO NACIONAL MENORES </t>
  </si>
  <si>
    <t xml:space="preserve"> 655.0.0011 GASTOS SELECCION ESCOLAR </t>
  </si>
  <si>
    <t>656 GASTOS DE VIAJE OTRO PERSONAL</t>
  </si>
  <si>
    <t xml:space="preserve"> 656.0.0001 GTOS. REPRESENTACION PRESIDENCIA</t>
  </si>
  <si>
    <t xml:space="preserve"> 656.0.0002 PEAJE OFICIALES AD03</t>
  </si>
  <si>
    <t xml:space="preserve"> 656.0.0003 PEAJE GF01</t>
  </si>
  <si>
    <t xml:space="preserve"> 656.0.0005 ALOJAMIENTO CRONOMETRAJE/INFORMATICO</t>
  </si>
  <si>
    <t xml:space="preserve"> 656.0.0006 DESPLAZAMIENTOS ASAMBLEISTAS/JUNTA</t>
  </si>
  <si>
    <t xml:space="preserve"> 656.0.0007 DESPLAZAMIENTO PERSONAL FEDE</t>
  </si>
  <si>
    <t xml:space="preserve"> 656.0.0008 ACTIVIDADES ESCOLARES AD04</t>
  </si>
  <si>
    <t xml:space="preserve"> 656.0.0010 PEAJES CRONO AD02</t>
  </si>
  <si>
    <t xml:space="preserve"> 656.0.0018 DESPLAZ.Y GTOS. COMITES Y COLAB. FEDE</t>
  </si>
  <si>
    <t xml:space="preserve"> 656.0.0019 MANUTENCION OFICIALES/JUECES</t>
  </si>
  <si>
    <t xml:space="preserve"> 656.0.0020 MANUTENCION CRONO/INFORMATICO</t>
  </si>
  <si>
    <t xml:space="preserve"> 656.0.0043 COMBUSTIBLE DT CHESTE TC02</t>
  </si>
  <si>
    <t xml:space="preserve"> 656.0.0044 CURSO OFICIALES</t>
  </si>
  <si>
    <t xml:space="preserve"> 656.0.0045 ALOJAMIENTO OFICIALES</t>
  </si>
  <si>
    <t xml:space="preserve"> 656.0.0004 ALOJAMIENTO ARBITROS/JUECES</t>
  </si>
  <si>
    <t xml:space="preserve"> 656.0.0009 GASTOS REUNION ESCUELAS</t>
  </si>
  <si>
    <t>658 GASTOS PARA ORGANIZ. DE ACONTEC. DEPORTIVOS</t>
  </si>
  <si>
    <t xml:space="preserve"> 658.0.0001 TASAS UTILIZACION EMBALSE</t>
  </si>
  <si>
    <t xml:space="preserve"> 658.0.0005 GASTOS VALENCIA TRIATLON</t>
  </si>
  <si>
    <t xml:space="preserve"> 658.0.0007 GASTOS ICAN GANDIA</t>
  </si>
  <si>
    <t xml:space="preserve"> 658.0.0008 GASTOS DUCROSS EXTREMME</t>
  </si>
  <si>
    <t xml:space="preserve"> 658.0.0009 GASTOS DUATLON CHESTE</t>
  </si>
  <si>
    <t xml:space="preserve"> 658.0.0010 GASTOS CIRCUITO TRIATLON DIPUTAC.CASTELLON</t>
  </si>
  <si>
    <t xml:space="preserve"> 658.0.0013 GASTOS CAMPUS ESCOLAR TRIATLON</t>
  </si>
  <si>
    <t xml:space="preserve"> 658.0.0014 GASTOS TRI VALENCIA 113</t>
  </si>
  <si>
    <t xml:space="preserve"> 658.0.0016 GASTOS VOLUNTARIOS</t>
  </si>
  <si>
    <t xml:space="preserve"> 658.0.0031 GASTOS EXPOJOVE</t>
  </si>
  <si>
    <t xml:space="preserve"> 658.0.0032 GASTOS LLIGA CAIXA POPULAR</t>
  </si>
  <si>
    <t xml:space="preserve"> 658.0.0035 ALICANTE TRIATLON</t>
  </si>
  <si>
    <t xml:space="preserve"> 658.0.0037 GASTOS VIALTERRA</t>
  </si>
  <si>
    <t xml:space="preserve"> 658.0.0038 TRIATLON CASTELLON</t>
  </si>
  <si>
    <t xml:space="preserve"> 658.0.0040 TRIATLON OROPESA DEL MAR</t>
  </si>
  <si>
    <t xml:space="preserve"> 658.0.0041 GASTOS FER FUTUR</t>
  </si>
  <si>
    <t xml:space="preserve"> 658.0.0042 TRIATLON OROPESA DEL MAR - MD</t>
  </si>
  <si>
    <t xml:space="preserve"> 658.0.0002 GASTOS AD01 (MONTAJE Y DESMONTAJE)</t>
  </si>
  <si>
    <t xml:space="preserve"> 658.0.0003 GASTOS TRIATLON DIVERTIDO</t>
  </si>
  <si>
    <t xml:space="preserve"> 658.0.0039 DUATLON ALMENARA</t>
  </si>
  <si>
    <t>659 OTRAS GASTOS DE GESTIÓN CORRIENTE</t>
  </si>
  <si>
    <t xml:space="preserve"> 659.0.0010 INSCRIPCIONES UNV. ALICANTE</t>
  </si>
  <si>
    <t xml:space="preserve"> 659.0.0000 OTRAS PERDIDAS EN GESTION CORRIENTE</t>
  </si>
  <si>
    <t>8. Amortización del inmovilizado.</t>
  </si>
  <si>
    <t>680 AMORTIZACION DEL INMOVILIZADO INTANGIBLE</t>
  </si>
  <si>
    <t xml:space="preserve"> 680.0.0001 DOTACION AMORTIZ.INMOVILIZ.INTANGIBLE</t>
  </si>
  <si>
    <t>681 AMORTIZACION INMOVILIZ. MATERIAL</t>
  </si>
  <si>
    <t xml:space="preserve"> 681.0.0001 DOTACION AMORTIZ. INMOV.MATERIAL</t>
  </si>
  <si>
    <t xml:space="preserve"> 681.0.0003 AMORTIZACION ACUMULADA NAVE</t>
  </si>
  <si>
    <t>12. Resultados Excepcionales</t>
  </si>
  <si>
    <t>678 GASTOS EXTRAORDINARIOS</t>
  </si>
  <si>
    <t xml:space="preserve"> 678.0.0000 GASTOS EXCEPCIONALES</t>
  </si>
  <si>
    <t xml:space="preserve"> 678.0.0001 GASTOS EXCEPCIONALES AÑOS ANTERIORES</t>
  </si>
  <si>
    <t>778 INGRESOS EXTRAORDINARIOS</t>
  </si>
  <si>
    <t xml:space="preserve"> 778.0.0000 INGRESOS EXTRAORDINARIOS POR EVENTOS DEPORTIVOS</t>
  </si>
  <si>
    <t xml:space="preserve"> 778.0.0002 FIANZAS PRUEBAS (NO DEVUELTAS) - ANT.</t>
  </si>
  <si>
    <t xml:space="preserve"> 778.0.0003 FIANZA PRUEBAS (NO DEVUELTAS)</t>
  </si>
  <si>
    <t xml:space="preserve"> 778.0.0004 INGRESOS EXTRAORDINARIOS</t>
  </si>
  <si>
    <t xml:space="preserve"> 778.0.0005 INGR. EXTRAORDINARIO (HABILITAC.SIN LIC.JJDD)</t>
  </si>
  <si>
    <t xml:space="preserve"> 778.0.0006 INGRESOS EXTRAORDINARIOS LICENCIAS</t>
  </si>
  <si>
    <t>A) RESULTADO DE EXPLOTACION (1+2+3+4+5+6+7+8+9+10+11+12)</t>
  </si>
  <si>
    <t>13. Ingresos financieros</t>
  </si>
  <si>
    <t>a) De valores negociables y otros instrumentos financieros</t>
  </si>
  <si>
    <t>a.2) De terceros</t>
  </si>
  <si>
    <t>769 OTROS INGRESOS FINANCIEROS</t>
  </si>
  <si>
    <t xml:space="preserve"> 769.0.0000 DEVOLUCION INTERESES POR CANCELACION ANTICIPO SUBVENCION</t>
  </si>
  <si>
    <t xml:space="preserve"> 769.0.0001 INGRESOS POR DIFERENCIA REDONDEO EURO</t>
  </si>
  <si>
    <t>14. Gastos financieros</t>
  </si>
  <si>
    <t>b) Por deudas con terceros</t>
  </si>
  <si>
    <t>662 INTERESES DE DEUDAS A LARGO PLAZO</t>
  </si>
  <si>
    <t xml:space="preserve"> 662.3.0002 INTERESES BONO</t>
  </si>
  <si>
    <t xml:space="preserve"> 662.3.0003 INTERESES PRESTAMO CP NAVE + ICO</t>
  </si>
  <si>
    <t>664 INTERESES POR DESCUENTOS DE EFECTOS</t>
  </si>
  <si>
    <t xml:space="preserve"> 664.0.0000 INTERESES POR DESCUENTO DE EFECTOS</t>
  </si>
  <si>
    <t>669 OTROS GASTOS FINANCIEROS</t>
  </si>
  <si>
    <t xml:space="preserve"> 669.0.0001 GASTOS POR DIFERENCIA REDONDEO EURO</t>
  </si>
  <si>
    <t xml:space="preserve"> 669.0.0003 GASTOS FINANCIEROS INTERESES ANTICIPO CONFIRMING</t>
  </si>
  <si>
    <t>B) RESULTADO FINANCIERO (13+14+15+16+17+18)</t>
  </si>
  <si>
    <t>C) RESULTADO ANTES DE IMPUESTOS (A+B)</t>
  </si>
  <si>
    <t>D. RESULTADO DEL EJERCICIO (C + 19)</t>
  </si>
  <si>
    <t>VOLUMEN TOTAL DE LA CIFRA DE NEGOCIO</t>
  </si>
  <si>
    <t>GASTOS</t>
  </si>
  <si>
    <t>INGRESOS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</si>
</sst>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_-* #,##0.00\ [$€-C0A]_-;\-* #,##0.00\ [$€-C0A]_-;_-* &quot;-&quot;??\ [$€-C0A]_-;_-@_-"/>
  </numFmts>
  <fonts count="5">
    <font>
      <sz val="10"/>
      <color indexed="8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 applyProtection="1">
      <alignment horizontal="left"/>
    </xf>
    <xf numFmtId="0" fontId="1" fillId="0" borderId="1" xfId="0" applyFont="1" applyBorder="1"/>
    <xf numFmtId="164" fontId="2" fillId="0" borderId="1" xfId="0" applyNumberFormat="1" applyFont="1" applyBorder="1" applyAlignment="1" applyProtection="1">
      <alignment horizontal="right"/>
    </xf>
    <xf numFmtId="0" fontId="1" fillId="2" borderId="0" xfId="0" applyFont="1" applyFill="1"/>
    <xf numFmtId="0" fontId="1" fillId="2" borderId="0" xfId="0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right" wrapText="1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right" wrapText="1"/>
    </xf>
    <xf numFmtId="0" fontId="1" fillId="0" borderId="2" xfId="0" applyFont="1" applyFill="1" applyBorder="1"/>
    <xf numFmtId="0" fontId="1" fillId="0" borderId="2" xfId="0" applyFont="1" applyFill="1" applyBorder="1" applyAlignment="1" applyProtection="1">
      <alignment horizontal="left"/>
    </xf>
    <xf numFmtId="164" fontId="2" fillId="0" borderId="2" xfId="0" applyNumberFormat="1" applyFont="1" applyFill="1" applyBorder="1" applyAlignment="1" applyProtection="1">
      <alignment horizontal="right" wrapText="1"/>
    </xf>
    <xf numFmtId="0" fontId="1" fillId="0" borderId="0" xfId="0" applyFont="1"/>
    <xf numFmtId="0" fontId="1" fillId="0" borderId="0" xfId="0" applyFont="1" applyAlignment="1" applyProtection="1">
      <alignment horizontal="left"/>
    </xf>
    <xf numFmtId="164" fontId="1" fillId="0" borderId="0" xfId="0" applyNumberFormat="1" applyFont="1" applyAlignment="1" applyProtection="1">
      <alignment horizontal="right" wrapText="1"/>
    </xf>
    <xf numFmtId="164" fontId="2" fillId="0" borderId="0" xfId="0" applyNumberFormat="1" applyFont="1" applyAlignment="1" applyProtection="1">
      <alignment horizontal="right" wrapText="1"/>
    </xf>
    <xf numFmtId="164" fontId="1" fillId="0" borderId="1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" fillId="0" borderId="2" xfId="0" applyFont="1" applyBorder="1"/>
    <xf numFmtId="0" fontId="1" fillId="0" borderId="2" xfId="0" applyFont="1" applyBorder="1" applyAlignment="1" applyProtection="1">
      <alignment horizontal="left"/>
    </xf>
    <xf numFmtId="164" fontId="2" fillId="0" borderId="2" xfId="0" applyNumberFormat="1" applyFont="1" applyBorder="1" applyAlignment="1" applyProtection="1">
      <alignment horizontal="right" wrapText="1"/>
    </xf>
    <xf numFmtId="0" fontId="1" fillId="2" borderId="2" xfId="0" applyFont="1" applyFill="1" applyBorder="1"/>
    <xf numFmtId="0" fontId="1" fillId="2" borderId="2" xfId="0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left"/>
    </xf>
    <xf numFmtId="0" fontId="1" fillId="3" borderId="2" xfId="0" applyFont="1" applyFill="1" applyBorder="1"/>
    <xf numFmtId="164" fontId="2" fillId="3" borderId="2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 wrapText="1"/>
    </xf>
    <xf numFmtId="0" fontId="1" fillId="0" borderId="3" xfId="0" applyFont="1" applyBorder="1"/>
    <xf numFmtId="0" fontId="1" fillId="0" borderId="3" xfId="0" applyFont="1" applyBorder="1" applyAlignment="1" applyProtection="1">
      <alignment horizontal="left"/>
    </xf>
    <xf numFmtId="164" fontId="2" fillId="0" borderId="3" xfId="0" applyNumberFormat="1" applyFont="1" applyBorder="1" applyAlignment="1" applyProtection="1">
      <alignment horizontal="right" wrapText="1"/>
    </xf>
    <xf numFmtId="0" fontId="1" fillId="3" borderId="4" xfId="0" applyFont="1" applyFill="1" applyBorder="1" applyAlignment="1" applyProtection="1">
      <alignment horizontal="left"/>
    </xf>
    <xf numFmtId="0" fontId="1" fillId="3" borderId="4" xfId="0" applyFont="1" applyFill="1" applyBorder="1"/>
    <xf numFmtId="164" fontId="2" fillId="3" borderId="4" xfId="0" applyNumberFormat="1" applyFont="1" applyFill="1" applyBorder="1" applyAlignment="1" applyProtection="1">
      <alignment horizontal="right" wrapText="1"/>
    </xf>
    <xf numFmtId="165" fontId="1" fillId="0" borderId="0" xfId="0" applyNumberFormat="1" applyFont="1"/>
    <xf numFmtId="164" fontId="2" fillId="0" borderId="1" xfId="0" applyNumberFormat="1" applyFont="1" applyFill="1" applyBorder="1" applyAlignment="1" applyProtection="1">
      <alignment horizontal="right" wrapText="1"/>
    </xf>
    <xf numFmtId="0" fontId="1" fillId="3" borderId="1" xfId="0" applyFont="1" applyFill="1" applyBorder="1" applyAlignment="1" applyProtection="1">
      <alignment horizontal="left"/>
    </xf>
    <xf numFmtId="0" fontId="1" fillId="3" borderId="1" xfId="0" applyFont="1" applyFill="1" applyBorder="1"/>
    <xf numFmtId="164" fontId="2" fillId="3" borderId="1" xfId="0" applyNumberFormat="1" applyFont="1" applyFill="1" applyBorder="1" applyAlignment="1" applyProtection="1">
      <alignment horizontal="right" wrapText="1"/>
    </xf>
    <xf numFmtId="0" fontId="1" fillId="3" borderId="0" xfId="0" applyFont="1" applyFill="1" applyAlignment="1" applyProtection="1">
      <alignment horizontal="left"/>
    </xf>
    <xf numFmtId="0" fontId="1" fillId="3" borderId="0" xfId="0" applyFont="1" applyFill="1"/>
    <xf numFmtId="164" fontId="1" fillId="3" borderId="0" xfId="0" applyNumberFormat="1" applyFont="1" applyFill="1" applyAlignment="1" applyProtection="1">
      <alignment horizontal="right" wrapText="1"/>
    </xf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7"/>
  <sheetViews>
    <sheetView tabSelected="1" workbookViewId="0">
      <pane ySplit="1" topLeftCell="A2" activePane="bottomLeft" state="frozen"/>
      <selection activeCell="B1" sqref="B1"/>
      <selection pane="bottomLeft" activeCell="G1" sqref="G1:G1048576"/>
    </sheetView>
  </sheetViews>
  <sheetFormatPr baseColWidth="10" defaultColWidth="9.140625" defaultRowHeight="12.75"/>
  <cols>
    <col min="1" max="4" width="6.85546875" style="13" customWidth="1"/>
    <col min="5" max="5" width="9.140625" style="13"/>
    <col min="6" max="6" width="45.42578125" style="13" customWidth="1"/>
    <col min="7" max="7" width="14.42578125" style="44" bestFit="1" customWidth="1"/>
    <col min="8" max="10" width="9.140625" style="13"/>
    <col min="11" max="11" width="11.85546875" style="13" bestFit="1" customWidth="1"/>
    <col min="12" max="16384" width="9.140625" style="13"/>
  </cols>
  <sheetData>
    <row r="1" spans="1:7" s="2" customFormat="1">
      <c r="A1" s="1" t="s">
        <v>0</v>
      </c>
      <c r="G1" s="3" t="s">
        <v>1</v>
      </c>
    </row>
    <row r="2" spans="1:7" s="4" customFormat="1">
      <c r="B2" s="5" t="s">
        <v>2</v>
      </c>
      <c r="G2" s="6">
        <f>SUM(G27,G15,G4)</f>
        <v>-430004</v>
      </c>
    </row>
    <row r="3" spans="1:7" s="7" customFormat="1">
      <c r="C3" s="8" t="s">
        <v>3</v>
      </c>
      <c r="G3" s="9">
        <f>SUM(G12,G4)</f>
        <v>-391257</v>
      </c>
    </row>
    <row r="4" spans="1:7" s="10" customFormat="1">
      <c r="C4" s="11" t="s">
        <v>4</v>
      </c>
      <c r="G4" s="12">
        <f>SUM(G5:G11)</f>
        <v>-356257</v>
      </c>
    </row>
    <row r="5" spans="1:7">
      <c r="C5" s="14" t="s">
        <v>5</v>
      </c>
      <c r="G5" s="16">
        <v>-225000</v>
      </c>
    </row>
    <row r="6" spans="1:7">
      <c r="C6" s="14" t="s">
        <v>6</v>
      </c>
      <c r="G6" s="16">
        <v>-50000</v>
      </c>
    </row>
    <row r="7" spans="1:7">
      <c r="C7" s="14" t="s">
        <v>7</v>
      </c>
      <c r="G7" s="16">
        <v>-19272</v>
      </c>
    </row>
    <row r="8" spans="1:7">
      <c r="C8" s="14" t="s">
        <v>8</v>
      </c>
      <c r="G8" s="16">
        <v>-50650</v>
      </c>
    </row>
    <row r="9" spans="1:7">
      <c r="C9" s="14" t="s">
        <v>9</v>
      </c>
      <c r="G9" s="16">
        <v>-5700</v>
      </c>
    </row>
    <row r="10" spans="1:7">
      <c r="C10" s="14" t="s">
        <v>10</v>
      </c>
      <c r="G10" s="16">
        <v>-1015</v>
      </c>
    </row>
    <row r="11" spans="1:7" s="2" customFormat="1">
      <c r="C11" s="1" t="s">
        <v>11</v>
      </c>
      <c r="G11" s="18">
        <v>-4620</v>
      </c>
    </row>
    <row r="12" spans="1:7" s="19" customFormat="1">
      <c r="C12" s="20" t="s">
        <v>12</v>
      </c>
      <c r="G12" s="21">
        <v>-35000</v>
      </c>
    </row>
    <row r="13" spans="1:7">
      <c r="C13" s="14" t="s">
        <v>13</v>
      </c>
      <c r="G13" s="16">
        <v>-32000</v>
      </c>
    </row>
    <row r="14" spans="1:7" s="2" customFormat="1">
      <c r="C14" s="1" t="s">
        <v>14</v>
      </c>
      <c r="G14" s="18">
        <v>-3500</v>
      </c>
    </row>
    <row r="15" spans="1:7" s="22" customFormat="1">
      <c r="C15" s="23" t="s">
        <v>15</v>
      </c>
      <c r="G15" s="24">
        <f>G16</f>
        <v>-21500</v>
      </c>
    </row>
    <row r="16" spans="1:7" s="19" customFormat="1">
      <c r="C16" s="20" t="s">
        <v>16</v>
      </c>
      <c r="G16" s="21">
        <f>SUM(G17:G26)</f>
        <v>-21500</v>
      </c>
    </row>
    <row r="17" spans="3:7">
      <c r="C17" s="14" t="s">
        <v>17</v>
      </c>
      <c r="G17" s="16">
        <v>-2500</v>
      </c>
    </row>
    <row r="18" spans="3:7">
      <c r="C18" s="14" t="s">
        <v>18</v>
      </c>
      <c r="G18" s="16">
        <v>-2000</v>
      </c>
    </row>
    <row r="19" spans="3:7">
      <c r="C19" s="14" t="s">
        <v>19</v>
      </c>
      <c r="G19" s="16">
        <v>-8000</v>
      </c>
    </row>
    <row r="20" spans="3:7">
      <c r="C20" s="14" t="s">
        <v>20</v>
      </c>
      <c r="G20" s="16">
        <v>-1000</v>
      </c>
    </row>
    <row r="21" spans="3:7">
      <c r="C21" s="14" t="s">
        <v>21</v>
      </c>
      <c r="G21" s="16">
        <v>-2500</v>
      </c>
    </row>
    <row r="22" spans="3:7">
      <c r="C22" s="14" t="s">
        <v>22</v>
      </c>
      <c r="G22" s="16">
        <v>0</v>
      </c>
    </row>
    <row r="23" spans="3:7">
      <c r="C23" s="14" t="s">
        <v>23</v>
      </c>
      <c r="G23" s="16">
        <v>-3000</v>
      </c>
    </row>
    <row r="24" spans="3:7">
      <c r="C24" s="14" t="s">
        <v>24</v>
      </c>
      <c r="G24" s="16">
        <v>-2500</v>
      </c>
    </row>
    <row r="25" spans="3:7">
      <c r="C25" s="14" t="s">
        <v>25</v>
      </c>
      <c r="G25" s="16">
        <v>0</v>
      </c>
    </row>
    <row r="26" spans="3:7" s="2" customFormat="1">
      <c r="C26" s="1" t="s">
        <v>26</v>
      </c>
      <c r="G26" s="18">
        <v>0</v>
      </c>
    </row>
    <row r="27" spans="3:7" s="22" customFormat="1">
      <c r="C27" s="23" t="s">
        <v>27</v>
      </c>
      <c r="G27" s="24">
        <f>SUM(G42,G39,G34,G28)</f>
        <v>-52247</v>
      </c>
    </row>
    <row r="28" spans="3:7" s="19" customFormat="1">
      <c r="C28" s="20" t="s">
        <v>28</v>
      </c>
      <c r="G28" s="21">
        <f>SUM(G29:G33)</f>
        <v>-28697</v>
      </c>
    </row>
    <row r="29" spans="3:7">
      <c r="C29" s="14" t="s">
        <v>29</v>
      </c>
      <c r="G29" s="16">
        <v>-5500</v>
      </c>
    </row>
    <row r="30" spans="3:7">
      <c r="C30" s="14" t="s">
        <v>30</v>
      </c>
      <c r="G30" s="16">
        <v>-20000</v>
      </c>
    </row>
    <row r="31" spans="3:7">
      <c r="C31" s="14" t="s">
        <v>31</v>
      </c>
      <c r="G31" s="16">
        <v>-1500</v>
      </c>
    </row>
    <row r="32" spans="3:7">
      <c r="C32" s="14" t="s">
        <v>32</v>
      </c>
      <c r="G32" s="16">
        <v>-1500</v>
      </c>
    </row>
    <row r="33" spans="3:7" s="2" customFormat="1">
      <c r="C33" s="1" t="s">
        <v>33</v>
      </c>
      <c r="G33" s="18">
        <v>-197</v>
      </c>
    </row>
    <row r="34" spans="3:7" s="2" customFormat="1">
      <c r="C34" s="1" t="s">
        <v>34</v>
      </c>
      <c r="G34" s="18">
        <f>SUM(G35:G38)</f>
        <v>-15350</v>
      </c>
    </row>
    <row r="35" spans="3:7">
      <c r="C35" s="14" t="s">
        <v>35</v>
      </c>
      <c r="G35" s="16">
        <v>-5000</v>
      </c>
    </row>
    <row r="36" spans="3:7">
      <c r="C36" s="14" t="s">
        <v>36</v>
      </c>
      <c r="G36" s="16">
        <v>-150</v>
      </c>
    </row>
    <row r="37" spans="3:7">
      <c r="C37" s="14" t="s">
        <v>37</v>
      </c>
      <c r="G37" s="16">
        <v>-8000</v>
      </c>
    </row>
    <row r="38" spans="3:7" s="2" customFormat="1">
      <c r="C38" s="1" t="s">
        <v>38</v>
      </c>
      <c r="G38" s="18">
        <v>-2200</v>
      </c>
    </row>
    <row r="39" spans="3:7" s="19" customFormat="1">
      <c r="C39" s="20" t="s">
        <v>39</v>
      </c>
      <c r="G39" s="21">
        <f>SUM(G40:G41)</f>
        <v>12000</v>
      </c>
    </row>
    <row r="40" spans="3:7">
      <c r="C40" s="14" t="s">
        <v>40</v>
      </c>
      <c r="G40" s="16">
        <v>12000</v>
      </c>
    </row>
    <row r="41" spans="3:7" s="2" customFormat="1">
      <c r="C41" s="1" t="s">
        <v>41</v>
      </c>
      <c r="G41" s="18">
        <v>0</v>
      </c>
    </row>
    <row r="42" spans="3:7" s="19" customFormat="1">
      <c r="C42" s="20" t="s">
        <v>42</v>
      </c>
      <c r="G42" s="21">
        <f>SUM(G43:G50)</f>
        <v>-20200</v>
      </c>
    </row>
    <row r="43" spans="3:7">
      <c r="C43" s="14" t="s">
        <v>43</v>
      </c>
      <c r="G43" s="16">
        <v>-13000</v>
      </c>
    </row>
    <row r="44" spans="3:7">
      <c r="C44" s="14" t="s">
        <v>44</v>
      </c>
      <c r="G44" s="16">
        <v>-200</v>
      </c>
    </row>
    <row r="45" spans="3:7">
      <c r="C45" s="14" t="s">
        <v>45</v>
      </c>
      <c r="G45" s="16">
        <v>-6000</v>
      </c>
    </row>
    <row r="46" spans="3:7">
      <c r="C46" s="14" t="s">
        <v>46</v>
      </c>
      <c r="G46" s="16">
        <v>0</v>
      </c>
    </row>
    <row r="47" spans="3:7">
      <c r="C47" s="14" t="s">
        <v>47</v>
      </c>
      <c r="G47" s="16">
        <v>0</v>
      </c>
    </row>
    <row r="48" spans="3:7">
      <c r="C48" s="14" t="s">
        <v>48</v>
      </c>
      <c r="G48" s="16">
        <v>-1000</v>
      </c>
    </row>
    <row r="49" spans="2:7">
      <c r="C49" s="14" t="s">
        <v>49</v>
      </c>
      <c r="G49" s="16">
        <v>0</v>
      </c>
    </row>
    <row r="50" spans="2:7" s="2" customFormat="1">
      <c r="C50" s="1" t="s">
        <v>50</v>
      </c>
      <c r="G50" s="18">
        <v>0</v>
      </c>
    </row>
    <row r="51" spans="2:7" s="26" customFormat="1">
      <c r="B51" s="25" t="s">
        <v>51</v>
      </c>
      <c r="G51" s="27">
        <f>SUM(G82,G77,G52)</f>
        <v>36000.630000000005</v>
      </c>
    </row>
    <row r="52" spans="2:7" s="19" customFormat="1">
      <c r="B52" s="20" t="s">
        <v>52</v>
      </c>
      <c r="G52" s="21">
        <f>SUM(G53:G76)</f>
        <v>23750</v>
      </c>
    </row>
    <row r="53" spans="2:7">
      <c r="B53" s="14" t="s">
        <v>53</v>
      </c>
      <c r="G53" s="16">
        <v>250</v>
      </c>
    </row>
    <row r="54" spans="2:7">
      <c r="B54" s="14" t="s">
        <v>54</v>
      </c>
      <c r="G54" s="16">
        <v>1000</v>
      </c>
    </row>
    <row r="55" spans="2:7">
      <c r="B55" s="14" t="s">
        <v>55</v>
      </c>
      <c r="G55" s="16">
        <v>1500</v>
      </c>
    </row>
    <row r="56" spans="2:7">
      <c r="B56" s="14" t="s">
        <v>56</v>
      </c>
      <c r="G56" s="16">
        <v>150</v>
      </c>
    </row>
    <row r="57" spans="2:7">
      <c r="B57" s="14" t="s">
        <v>57</v>
      </c>
      <c r="G57" s="16">
        <v>150</v>
      </c>
    </row>
    <row r="58" spans="2:7">
      <c r="B58" s="14" t="s">
        <v>58</v>
      </c>
      <c r="G58" s="16">
        <v>2500</v>
      </c>
    </row>
    <row r="59" spans="2:7">
      <c r="B59" s="14" t="s">
        <v>59</v>
      </c>
      <c r="G59" s="16">
        <v>1000</v>
      </c>
    </row>
    <row r="60" spans="2:7">
      <c r="B60" s="14" t="s">
        <v>60</v>
      </c>
      <c r="G60" s="16">
        <v>2000</v>
      </c>
    </row>
    <row r="61" spans="2:7">
      <c r="B61" s="14" t="s">
        <v>61</v>
      </c>
      <c r="G61" s="16">
        <v>50</v>
      </c>
    </row>
    <row r="62" spans="2:7">
      <c r="B62" s="14" t="s">
        <v>62</v>
      </c>
      <c r="G62" s="16">
        <v>500</v>
      </c>
    </row>
    <row r="63" spans="2:7">
      <c r="B63" s="14" t="s">
        <v>63</v>
      </c>
      <c r="G63" s="16">
        <v>700</v>
      </c>
    </row>
    <row r="64" spans="2:7">
      <c r="B64" s="14" t="s">
        <v>64</v>
      </c>
      <c r="G64" s="16">
        <v>1500</v>
      </c>
    </row>
    <row r="65" spans="2:7">
      <c r="B65" s="14" t="s">
        <v>65</v>
      </c>
      <c r="G65" s="16">
        <v>50</v>
      </c>
    </row>
    <row r="66" spans="2:7">
      <c r="B66" s="14" t="s">
        <v>66</v>
      </c>
      <c r="G66" s="16">
        <v>1000</v>
      </c>
    </row>
    <row r="67" spans="2:7">
      <c r="B67" s="14" t="s">
        <v>67</v>
      </c>
      <c r="G67" s="16">
        <v>500</v>
      </c>
    </row>
    <row r="68" spans="2:7">
      <c r="B68" s="14" t="s">
        <v>68</v>
      </c>
      <c r="G68" s="16">
        <v>0</v>
      </c>
    </row>
    <row r="69" spans="2:7">
      <c r="B69" s="14" t="s">
        <v>69</v>
      </c>
      <c r="G69" s="16">
        <v>7500</v>
      </c>
    </row>
    <row r="70" spans="2:7">
      <c r="B70" s="14" t="s">
        <v>70</v>
      </c>
      <c r="G70" s="16">
        <v>800</v>
      </c>
    </row>
    <row r="71" spans="2:7">
      <c r="B71" s="14" t="s">
        <v>71</v>
      </c>
      <c r="G71" s="16">
        <v>1500</v>
      </c>
    </row>
    <row r="72" spans="2:7">
      <c r="B72" s="14" t="s">
        <v>72</v>
      </c>
      <c r="G72" s="16">
        <v>350</v>
      </c>
    </row>
    <row r="73" spans="2:7">
      <c r="B73" s="14" t="s">
        <v>73</v>
      </c>
      <c r="G73" s="16">
        <v>750</v>
      </c>
    </row>
    <row r="74" spans="2:7">
      <c r="B74" s="14" t="s">
        <v>74</v>
      </c>
      <c r="G74" s="16">
        <v>0</v>
      </c>
    </row>
    <row r="75" spans="2:7">
      <c r="B75" s="14" t="s">
        <v>75</v>
      </c>
      <c r="G75" s="16">
        <v>0</v>
      </c>
    </row>
    <row r="76" spans="2:7" s="2" customFormat="1">
      <c r="B76" s="1" t="s">
        <v>76</v>
      </c>
      <c r="G76" s="18">
        <v>0</v>
      </c>
    </row>
    <row r="77" spans="2:7" s="19" customFormat="1">
      <c r="B77" s="20" t="s">
        <v>77</v>
      </c>
      <c r="G77" s="21">
        <f>SUM(G78:G81)</f>
        <v>16500</v>
      </c>
    </row>
    <row r="78" spans="2:7">
      <c r="B78" s="14" t="s">
        <v>78</v>
      </c>
      <c r="G78" s="16">
        <v>10000</v>
      </c>
    </row>
    <row r="79" spans="2:7">
      <c r="B79" s="14" t="s">
        <v>79</v>
      </c>
      <c r="G79" s="16">
        <v>3500</v>
      </c>
    </row>
    <row r="80" spans="2:7">
      <c r="B80" s="14" t="s">
        <v>80</v>
      </c>
      <c r="G80" s="16">
        <v>3000</v>
      </c>
    </row>
    <row r="81" spans="2:7" s="2" customFormat="1">
      <c r="B81" s="1" t="s">
        <v>81</v>
      </c>
      <c r="G81" s="18">
        <v>0</v>
      </c>
    </row>
    <row r="82" spans="2:7" s="19" customFormat="1">
      <c r="B82" s="20" t="s">
        <v>82</v>
      </c>
      <c r="G82" s="21">
        <f>G83</f>
        <v>-4249.37</v>
      </c>
    </row>
    <row r="83" spans="2:7" s="2" customFormat="1">
      <c r="B83" s="1" t="s">
        <v>83</v>
      </c>
      <c r="G83" s="18">
        <v>-4249.37</v>
      </c>
    </row>
    <row r="84" spans="2:7" s="7" customFormat="1">
      <c r="B84" s="8" t="s">
        <v>84</v>
      </c>
      <c r="G84" s="9">
        <f>SUM(G131,G85)</f>
        <v>-826744.4</v>
      </c>
    </row>
    <row r="85" spans="2:7" s="22" customFormat="1">
      <c r="C85" s="23" t="s">
        <v>85</v>
      </c>
      <c r="G85" s="24">
        <f>SUM(G120,G96,G94,91)</f>
        <v>-364009</v>
      </c>
    </row>
    <row r="86" spans="2:7" s="2" customFormat="1">
      <c r="C86" s="1" t="s">
        <v>86</v>
      </c>
      <c r="G86" s="18">
        <f>SUM(G87:G93)</f>
        <v>-15900</v>
      </c>
    </row>
    <row r="87" spans="2:7">
      <c r="C87" s="14" t="s">
        <v>87</v>
      </c>
      <c r="G87" s="16">
        <v>-3500</v>
      </c>
    </row>
    <row r="88" spans="2:7">
      <c r="C88" s="14" t="s">
        <v>88</v>
      </c>
      <c r="G88" s="16">
        <v>-400</v>
      </c>
    </row>
    <row r="89" spans="2:7">
      <c r="C89" s="14" t="s">
        <v>89</v>
      </c>
      <c r="G89" s="16">
        <v>-12000</v>
      </c>
    </row>
    <row r="90" spans="2:7">
      <c r="C90" s="14" t="s">
        <v>90</v>
      </c>
      <c r="G90" s="16">
        <v>0</v>
      </c>
    </row>
    <row r="91" spans="2:7">
      <c r="C91" s="14" t="s">
        <v>91</v>
      </c>
      <c r="G91" s="16">
        <v>0</v>
      </c>
    </row>
    <row r="92" spans="2:7">
      <c r="C92" s="14" t="s">
        <v>92</v>
      </c>
      <c r="G92" s="16">
        <v>0</v>
      </c>
    </row>
    <row r="93" spans="2:7" s="2" customFormat="1">
      <c r="C93" s="1" t="s">
        <v>93</v>
      </c>
      <c r="G93" s="18">
        <v>0</v>
      </c>
    </row>
    <row r="94" spans="2:7" s="19" customFormat="1">
      <c r="C94" s="20" t="s">
        <v>94</v>
      </c>
      <c r="G94" s="21">
        <f>SUM(G95)</f>
        <v>-1800</v>
      </c>
    </row>
    <row r="95" spans="2:7" s="2" customFormat="1">
      <c r="C95" s="1" t="s">
        <v>95</v>
      </c>
      <c r="G95" s="17">
        <v>-1800</v>
      </c>
    </row>
    <row r="96" spans="2:7" s="19" customFormat="1">
      <c r="C96" s="20" t="s">
        <v>96</v>
      </c>
      <c r="G96" s="21">
        <f>SUM(G97:G119)</f>
        <v>-359500</v>
      </c>
    </row>
    <row r="97" spans="3:7">
      <c r="C97" s="14" t="s">
        <v>97</v>
      </c>
      <c r="G97" s="28">
        <v>-52000</v>
      </c>
    </row>
    <row r="98" spans="3:7">
      <c r="C98" s="14" t="s">
        <v>98</v>
      </c>
      <c r="G98" s="16">
        <v>-3000</v>
      </c>
    </row>
    <row r="99" spans="3:7">
      <c r="C99" s="14" t="s">
        <v>99</v>
      </c>
      <c r="G99" s="16">
        <v>-27000</v>
      </c>
    </row>
    <row r="100" spans="3:7">
      <c r="C100" s="14" t="s">
        <v>100</v>
      </c>
      <c r="G100" s="16">
        <v>-6000</v>
      </c>
    </row>
    <row r="101" spans="3:7">
      <c r="C101" s="14" t="s">
        <v>101</v>
      </c>
      <c r="G101" s="16">
        <v>-500</v>
      </c>
    </row>
    <row r="102" spans="3:7">
      <c r="C102" s="14" t="s">
        <v>102</v>
      </c>
      <c r="G102" s="16">
        <v>-1000</v>
      </c>
    </row>
    <row r="103" spans="3:7">
      <c r="C103" s="14" t="s">
        <v>103</v>
      </c>
      <c r="G103" s="16">
        <v>0</v>
      </c>
    </row>
    <row r="104" spans="3:7">
      <c r="C104" s="14" t="s">
        <v>104</v>
      </c>
      <c r="G104" s="16">
        <v>0</v>
      </c>
    </row>
    <row r="105" spans="3:7">
      <c r="C105" s="14" t="s">
        <v>105</v>
      </c>
      <c r="G105" s="16">
        <v>-1000</v>
      </c>
    </row>
    <row r="106" spans="3:7">
      <c r="C106" s="14" t="s">
        <v>106</v>
      </c>
      <c r="G106" s="16">
        <v>0</v>
      </c>
    </row>
    <row r="107" spans="3:7">
      <c r="C107" s="14" t="s">
        <v>107</v>
      </c>
      <c r="G107" s="16">
        <v>0</v>
      </c>
    </row>
    <row r="108" spans="3:7">
      <c r="C108" s="14" t="s">
        <v>108</v>
      </c>
      <c r="G108" s="28">
        <v>-95000</v>
      </c>
    </row>
    <row r="109" spans="3:7">
      <c r="C109" s="14" t="s">
        <v>109</v>
      </c>
      <c r="G109" s="28">
        <v>-5000</v>
      </c>
    </row>
    <row r="110" spans="3:7">
      <c r="C110" s="14" t="s">
        <v>110</v>
      </c>
      <c r="G110" s="28">
        <v>0</v>
      </c>
    </row>
    <row r="111" spans="3:7">
      <c r="C111" s="14" t="s">
        <v>111</v>
      </c>
      <c r="G111" s="28">
        <v>0</v>
      </c>
    </row>
    <row r="112" spans="3:7">
      <c r="C112" s="14" t="s">
        <v>112</v>
      </c>
      <c r="G112" s="28">
        <v>0</v>
      </c>
    </row>
    <row r="113" spans="3:7">
      <c r="C113" s="14" t="s">
        <v>113</v>
      </c>
      <c r="G113" s="28">
        <v>-120000</v>
      </c>
    </row>
    <row r="114" spans="3:7">
      <c r="C114" s="14" t="s">
        <v>114</v>
      </c>
      <c r="G114" s="28">
        <v>-43000</v>
      </c>
    </row>
    <row r="115" spans="3:7">
      <c r="C115" s="14" t="s">
        <v>115</v>
      </c>
      <c r="G115" s="28">
        <v>-6000</v>
      </c>
    </row>
    <row r="116" spans="3:7">
      <c r="C116" s="14" t="s">
        <v>116</v>
      </c>
      <c r="G116" s="28">
        <v>0</v>
      </c>
    </row>
    <row r="117" spans="3:7">
      <c r="C117" s="14" t="s">
        <v>117</v>
      </c>
      <c r="G117" s="16">
        <v>0</v>
      </c>
    </row>
    <row r="118" spans="3:7">
      <c r="C118" s="14" t="s">
        <v>118</v>
      </c>
      <c r="G118" s="16">
        <v>0</v>
      </c>
    </row>
    <row r="119" spans="3:7" s="2" customFormat="1">
      <c r="C119" s="1" t="s">
        <v>119</v>
      </c>
      <c r="G119" s="18">
        <v>0</v>
      </c>
    </row>
    <row r="120" spans="3:7" s="2" customFormat="1">
      <c r="C120" s="1" t="s">
        <v>120</v>
      </c>
      <c r="G120" s="18">
        <f>SUM(G121:G130)</f>
        <v>-2800</v>
      </c>
    </row>
    <row r="121" spans="3:7">
      <c r="C121" s="14" t="s">
        <v>121</v>
      </c>
      <c r="G121" s="16">
        <v>0</v>
      </c>
    </row>
    <row r="122" spans="3:7">
      <c r="C122" s="14" t="s">
        <v>122</v>
      </c>
      <c r="G122" s="16">
        <v>-2300</v>
      </c>
    </row>
    <row r="123" spans="3:7">
      <c r="C123" s="14" t="s">
        <v>123</v>
      </c>
      <c r="G123" s="16">
        <v>-500</v>
      </c>
    </row>
    <row r="124" spans="3:7">
      <c r="C124" s="14" t="s">
        <v>124</v>
      </c>
      <c r="G124" s="16">
        <v>0</v>
      </c>
    </row>
    <row r="125" spans="3:7">
      <c r="C125" s="14" t="s">
        <v>125</v>
      </c>
      <c r="G125" s="16">
        <v>0</v>
      </c>
    </row>
    <row r="126" spans="3:7">
      <c r="C126" s="14" t="s">
        <v>126</v>
      </c>
      <c r="G126" s="16">
        <v>0</v>
      </c>
    </row>
    <row r="127" spans="3:7">
      <c r="C127" s="14" t="s">
        <v>127</v>
      </c>
      <c r="G127" s="16">
        <v>0</v>
      </c>
    </row>
    <row r="128" spans="3:7">
      <c r="C128" s="14" t="s">
        <v>128</v>
      </c>
      <c r="G128" s="16">
        <v>0</v>
      </c>
    </row>
    <row r="129" spans="3:7">
      <c r="C129" s="14" t="s">
        <v>129</v>
      </c>
      <c r="G129" s="16">
        <v>0</v>
      </c>
    </row>
    <row r="130" spans="3:7" s="2" customFormat="1">
      <c r="C130" s="1" t="s">
        <v>130</v>
      </c>
      <c r="G130" s="18">
        <v>0</v>
      </c>
    </row>
    <row r="131" spans="3:7" s="22" customFormat="1">
      <c r="C131" s="23" t="s">
        <v>131</v>
      </c>
      <c r="G131" s="24">
        <f>SUM(G150,G148,G142,G138,G132)</f>
        <v>-462735.4</v>
      </c>
    </row>
    <row r="132" spans="3:7" s="19" customFormat="1">
      <c r="C132" s="20" t="s">
        <v>132</v>
      </c>
      <c r="G132" s="21">
        <f>SUM(G133:G137)</f>
        <v>-168000</v>
      </c>
    </row>
    <row r="133" spans="3:7">
      <c r="C133" s="14" t="s">
        <v>133</v>
      </c>
      <c r="G133" s="16">
        <v>-150000</v>
      </c>
    </row>
    <row r="134" spans="3:7">
      <c r="C134" s="14" t="s">
        <v>134</v>
      </c>
      <c r="G134" s="16">
        <v>0</v>
      </c>
    </row>
    <row r="135" spans="3:7">
      <c r="C135" s="14" t="s">
        <v>135</v>
      </c>
      <c r="G135" s="16">
        <v>-10000</v>
      </c>
    </row>
    <row r="136" spans="3:7">
      <c r="C136" s="14" t="s">
        <v>136</v>
      </c>
      <c r="G136" s="16">
        <v>0</v>
      </c>
    </row>
    <row r="137" spans="3:7" s="2" customFormat="1">
      <c r="C137" s="1" t="s">
        <v>137</v>
      </c>
      <c r="G137" s="18">
        <v>-8000</v>
      </c>
    </row>
    <row r="138" spans="3:7" s="19" customFormat="1">
      <c r="C138" s="20" t="s">
        <v>138</v>
      </c>
      <c r="G138" s="21">
        <f>SUM(G139:G141)</f>
        <v>-27500</v>
      </c>
    </row>
    <row r="139" spans="3:7">
      <c r="C139" s="14" t="s">
        <v>139</v>
      </c>
      <c r="G139" s="16">
        <v>-10000</v>
      </c>
    </row>
    <row r="140" spans="3:7">
      <c r="C140" s="14" t="s">
        <v>140</v>
      </c>
      <c r="G140" s="16">
        <v>-2500</v>
      </c>
    </row>
    <row r="141" spans="3:7" s="2" customFormat="1">
      <c r="C141" s="1" t="s">
        <v>141</v>
      </c>
      <c r="G141" s="18">
        <v>-15000</v>
      </c>
    </row>
    <row r="142" spans="3:7" s="19" customFormat="1">
      <c r="C142" s="20" t="s">
        <v>142</v>
      </c>
      <c r="G142" s="21">
        <f>SUM(G143:G147)</f>
        <v>-141000</v>
      </c>
    </row>
    <row r="143" spans="3:7">
      <c r="C143" s="14" t="s">
        <v>143</v>
      </c>
      <c r="G143" s="16">
        <v>-120000</v>
      </c>
    </row>
    <row r="144" spans="3:7">
      <c r="C144" s="14" t="s">
        <v>144</v>
      </c>
      <c r="G144" s="16">
        <v>-3000</v>
      </c>
    </row>
    <row r="145" spans="2:7">
      <c r="C145" s="14" t="s">
        <v>145</v>
      </c>
      <c r="G145" s="16">
        <v>-11000</v>
      </c>
    </row>
    <row r="146" spans="2:7">
      <c r="C146" s="14" t="s">
        <v>146</v>
      </c>
      <c r="G146" s="16">
        <v>-7000</v>
      </c>
    </row>
    <row r="147" spans="2:7" s="2" customFormat="1">
      <c r="C147" s="1" t="s">
        <v>147</v>
      </c>
      <c r="G147" s="18">
        <v>0</v>
      </c>
    </row>
    <row r="148" spans="2:7" s="19" customFormat="1">
      <c r="C148" s="20" t="s">
        <v>148</v>
      </c>
      <c r="G148" s="21">
        <f>G149</f>
        <v>0</v>
      </c>
    </row>
    <row r="149" spans="2:7" s="19" customFormat="1">
      <c r="C149" s="20" t="s">
        <v>149</v>
      </c>
      <c r="G149" s="21">
        <v>0</v>
      </c>
    </row>
    <row r="150" spans="2:7" s="2" customFormat="1">
      <c r="C150" s="1" t="s">
        <v>150</v>
      </c>
      <c r="G150" s="18">
        <f>SUM(G151:G155)</f>
        <v>-126235.4</v>
      </c>
    </row>
    <row r="151" spans="2:7">
      <c r="C151" s="14" t="s">
        <v>151</v>
      </c>
      <c r="G151" s="16">
        <v>-104235.4</v>
      </c>
    </row>
    <row r="152" spans="2:7">
      <c r="C152" s="14" t="s">
        <v>152</v>
      </c>
      <c r="G152" s="16">
        <v>-10000</v>
      </c>
    </row>
    <row r="153" spans="2:7">
      <c r="C153" s="14" t="s">
        <v>153</v>
      </c>
      <c r="G153" s="16">
        <v>-12000</v>
      </c>
    </row>
    <row r="154" spans="2:7">
      <c r="C154" s="14" t="s">
        <v>154</v>
      </c>
      <c r="G154" s="16">
        <v>0</v>
      </c>
    </row>
    <row r="155" spans="2:7" s="29" customFormat="1" ht="13.5" thickBot="1">
      <c r="C155" s="30" t="s">
        <v>155</v>
      </c>
      <c r="G155" s="31">
        <v>0</v>
      </c>
    </row>
    <row r="156" spans="2:7" s="33" customFormat="1" ht="13.5" thickTop="1">
      <c r="B156" s="32" t="s">
        <v>156</v>
      </c>
      <c r="G156" s="34">
        <f>SUM(G245,G157)</f>
        <v>466828.74</v>
      </c>
    </row>
    <row r="157" spans="2:7" s="19" customFormat="1">
      <c r="C157" s="20" t="s">
        <v>157</v>
      </c>
      <c r="G157" s="21">
        <f>SUM(G242+G158)</f>
        <v>356828.74</v>
      </c>
    </row>
    <row r="158" spans="2:7" s="19" customFormat="1">
      <c r="C158" s="20" t="s">
        <v>158</v>
      </c>
      <c r="G158" s="21">
        <f>SUM(G159:G241)</f>
        <v>356828.74</v>
      </c>
    </row>
    <row r="159" spans="2:7">
      <c r="C159" s="14" t="s">
        <v>159</v>
      </c>
      <c r="G159" s="16">
        <v>29742.22</v>
      </c>
    </row>
    <row r="160" spans="2:7">
      <c r="C160" s="14" t="s">
        <v>160</v>
      </c>
      <c r="G160" s="16">
        <v>27035.4</v>
      </c>
    </row>
    <row r="161" spans="3:7">
      <c r="C161" s="14" t="s">
        <v>161</v>
      </c>
      <c r="G161" s="16">
        <v>0</v>
      </c>
    </row>
    <row r="162" spans="3:7" ht="13.5" customHeight="1">
      <c r="C162" s="14" t="s">
        <v>162</v>
      </c>
      <c r="G162" s="16">
        <v>27035.4</v>
      </c>
    </row>
    <row r="163" spans="3:7">
      <c r="C163" s="14" t="s">
        <v>163</v>
      </c>
      <c r="G163" s="16">
        <v>22800</v>
      </c>
    </row>
    <row r="164" spans="3:7">
      <c r="C164" s="14" t="s">
        <v>164</v>
      </c>
      <c r="G164" s="16">
        <v>9118.2000000000007</v>
      </c>
    </row>
    <row r="165" spans="3:7">
      <c r="C165" s="14" t="s">
        <v>165</v>
      </c>
      <c r="G165" s="16">
        <v>0</v>
      </c>
    </row>
    <row r="166" spans="3:7">
      <c r="C166" s="14" t="s">
        <v>166</v>
      </c>
      <c r="G166" s="16">
        <v>5300</v>
      </c>
    </row>
    <row r="167" spans="3:7">
      <c r="C167" s="14" t="s">
        <v>167</v>
      </c>
      <c r="G167" s="16">
        <v>1500</v>
      </c>
    </row>
    <row r="168" spans="3:7">
      <c r="C168" s="14" t="s">
        <v>168</v>
      </c>
      <c r="G168" s="16">
        <v>27035.4</v>
      </c>
    </row>
    <row r="169" spans="3:7">
      <c r="C169" s="14" t="s">
        <v>169</v>
      </c>
      <c r="G169" s="16">
        <v>0</v>
      </c>
    </row>
    <row r="170" spans="3:7">
      <c r="C170" s="14" t="s">
        <v>170</v>
      </c>
      <c r="G170" s="16">
        <v>200</v>
      </c>
    </row>
    <row r="171" spans="3:7">
      <c r="C171" s="14" t="s">
        <v>171</v>
      </c>
      <c r="G171" s="16">
        <v>0</v>
      </c>
    </row>
    <row r="172" spans="3:7">
      <c r="C172" s="14" t="s">
        <v>172</v>
      </c>
      <c r="G172" s="16">
        <v>27035.4</v>
      </c>
    </row>
    <row r="173" spans="3:7">
      <c r="C173" s="14" t="s">
        <v>173</v>
      </c>
      <c r="G173" s="16">
        <v>1500</v>
      </c>
    </row>
    <row r="174" spans="3:7">
      <c r="C174" s="14" t="s">
        <v>174</v>
      </c>
      <c r="G174" s="16">
        <v>0</v>
      </c>
    </row>
    <row r="175" spans="3:7">
      <c r="C175" s="14" t="s">
        <v>175</v>
      </c>
      <c r="G175" s="16">
        <v>22800</v>
      </c>
    </row>
    <row r="176" spans="3:7">
      <c r="C176" s="14" t="s">
        <v>176</v>
      </c>
      <c r="G176" s="16">
        <v>0</v>
      </c>
    </row>
    <row r="177" spans="3:7">
      <c r="C177" s="14" t="s">
        <v>177</v>
      </c>
      <c r="G177" s="16">
        <v>5500</v>
      </c>
    </row>
    <row r="178" spans="3:7">
      <c r="C178" s="14" t="s">
        <v>178</v>
      </c>
      <c r="G178" s="16">
        <v>0</v>
      </c>
    </row>
    <row r="179" spans="3:7">
      <c r="C179" s="14" t="s">
        <v>179</v>
      </c>
      <c r="G179" s="16">
        <v>2500</v>
      </c>
    </row>
    <row r="180" spans="3:7">
      <c r="C180" s="14" t="s">
        <v>180</v>
      </c>
      <c r="G180" s="16">
        <v>300</v>
      </c>
    </row>
    <row r="181" spans="3:7">
      <c r="C181" s="14" t="s">
        <v>181</v>
      </c>
      <c r="G181" s="16">
        <v>24513.360000000001</v>
      </c>
    </row>
    <row r="182" spans="3:7">
      <c r="C182" s="14" t="s">
        <v>182</v>
      </c>
      <c r="G182" s="16">
        <v>0</v>
      </c>
    </row>
    <row r="183" spans="3:7">
      <c r="C183" s="14" t="s">
        <v>183</v>
      </c>
      <c r="G183" s="16">
        <v>1000</v>
      </c>
    </row>
    <row r="184" spans="3:7">
      <c r="C184" s="14" t="s">
        <v>184</v>
      </c>
      <c r="G184" s="16">
        <v>3000</v>
      </c>
    </row>
    <row r="185" spans="3:7">
      <c r="C185" s="14" t="s">
        <v>185</v>
      </c>
      <c r="G185" s="16">
        <v>0</v>
      </c>
    </row>
    <row r="186" spans="3:7">
      <c r="C186" s="14" t="s">
        <v>186</v>
      </c>
      <c r="G186" s="16">
        <v>24513.360000000001</v>
      </c>
    </row>
    <row r="187" spans="3:7">
      <c r="C187" s="14" t="s">
        <v>187</v>
      </c>
      <c r="G187" s="16">
        <v>3500</v>
      </c>
    </row>
    <row r="188" spans="3:7">
      <c r="C188" s="14" t="s">
        <v>188</v>
      </c>
      <c r="G188" s="16">
        <v>22800</v>
      </c>
    </row>
    <row r="189" spans="3:7">
      <c r="C189" s="14" t="s">
        <v>189</v>
      </c>
      <c r="G189" s="16">
        <v>0</v>
      </c>
    </row>
    <row r="190" spans="3:7">
      <c r="C190" s="14" t="s">
        <v>190</v>
      </c>
      <c r="G190" s="16">
        <v>0</v>
      </c>
    </row>
    <row r="191" spans="3:7">
      <c r="C191" s="14" t="s">
        <v>191</v>
      </c>
      <c r="G191" s="28">
        <v>5500</v>
      </c>
    </row>
    <row r="192" spans="3:7">
      <c r="C192" s="14" t="s">
        <v>192</v>
      </c>
      <c r="G192" s="28">
        <v>4000</v>
      </c>
    </row>
    <row r="193" spans="3:7">
      <c r="C193" s="14" t="s">
        <v>193</v>
      </c>
      <c r="G193" s="28">
        <v>2000</v>
      </c>
    </row>
    <row r="194" spans="3:7">
      <c r="C194" s="14" t="s">
        <v>194</v>
      </c>
      <c r="G194" s="16">
        <v>4800</v>
      </c>
    </row>
    <row r="195" spans="3:7">
      <c r="C195" s="14" t="s">
        <v>195</v>
      </c>
      <c r="G195" s="16">
        <v>5000</v>
      </c>
    </row>
    <row r="196" spans="3:7">
      <c r="C196" s="14" t="s">
        <v>196</v>
      </c>
      <c r="G196" s="16">
        <v>0</v>
      </c>
    </row>
    <row r="197" spans="3:7">
      <c r="C197" s="14" t="s">
        <v>197</v>
      </c>
      <c r="G197" s="16">
        <v>0</v>
      </c>
    </row>
    <row r="198" spans="3:7">
      <c r="C198" s="14" t="s">
        <v>198</v>
      </c>
      <c r="G198" s="16">
        <v>0</v>
      </c>
    </row>
    <row r="199" spans="3:7">
      <c r="C199" s="14" t="s">
        <v>199</v>
      </c>
      <c r="G199" s="16">
        <v>0</v>
      </c>
    </row>
    <row r="200" spans="3:7">
      <c r="C200" s="14" t="s">
        <v>200</v>
      </c>
      <c r="G200" s="16">
        <v>0</v>
      </c>
    </row>
    <row r="201" spans="3:7">
      <c r="C201" s="14" t="s">
        <v>201</v>
      </c>
      <c r="G201" s="16">
        <v>22800</v>
      </c>
    </row>
    <row r="202" spans="3:7">
      <c r="C202" s="14" t="s">
        <v>202</v>
      </c>
      <c r="G202" s="16">
        <v>0</v>
      </c>
    </row>
    <row r="203" spans="3:7">
      <c r="C203" s="14" t="s">
        <v>203</v>
      </c>
      <c r="G203" s="16">
        <v>0</v>
      </c>
    </row>
    <row r="204" spans="3:7">
      <c r="C204" s="14" t="s">
        <v>204</v>
      </c>
      <c r="G204" s="16">
        <v>0</v>
      </c>
    </row>
    <row r="205" spans="3:7">
      <c r="C205" s="14" t="s">
        <v>205</v>
      </c>
      <c r="G205" s="16">
        <v>0</v>
      </c>
    </row>
    <row r="206" spans="3:7">
      <c r="C206" s="14" t="s">
        <v>206</v>
      </c>
      <c r="G206" s="16">
        <v>1200</v>
      </c>
    </row>
    <row r="207" spans="3:7">
      <c r="C207" s="14" t="s">
        <v>207</v>
      </c>
      <c r="G207" s="16">
        <v>22800</v>
      </c>
    </row>
    <row r="208" spans="3:7">
      <c r="C208" s="14" t="s">
        <v>208</v>
      </c>
      <c r="G208" s="16">
        <v>0</v>
      </c>
    </row>
    <row r="209" spans="3:7">
      <c r="C209" s="14" t="s">
        <v>209</v>
      </c>
      <c r="G209" s="16">
        <v>0</v>
      </c>
    </row>
    <row r="210" spans="3:7">
      <c r="C210" s="14" t="s">
        <v>210</v>
      </c>
      <c r="G210" s="16">
        <v>0</v>
      </c>
    </row>
    <row r="211" spans="3:7">
      <c r="C211" s="14" t="s">
        <v>211</v>
      </c>
      <c r="G211" s="16">
        <v>0</v>
      </c>
    </row>
    <row r="212" spans="3:7">
      <c r="C212" s="14" t="s">
        <v>212</v>
      </c>
      <c r="G212" s="16">
        <v>0</v>
      </c>
    </row>
    <row r="213" spans="3:7">
      <c r="C213" s="14" t="s">
        <v>213</v>
      </c>
      <c r="G213" s="16">
        <v>0</v>
      </c>
    </row>
    <row r="214" spans="3:7">
      <c r="C214" s="14" t="s">
        <v>214</v>
      </c>
      <c r="G214" s="16">
        <v>0</v>
      </c>
    </row>
    <row r="215" spans="3:7">
      <c r="C215" s="14" t="s">
        <v>215</v>
      </c>
      <c r="G215" s="16">
        <v>0</v>
      </c>
    </row>
    <row r="216" spans="3:7">
      <c r="C216" s="14" t="s">
        <v>216</v>
      </c>
      <c r="G216" s="16">
        <v>0</v>
      </c>
    </row>
    <row r="217" spans="3:7">
      <c r="C217" s="14" t="s">
        <v>217</v>
      </c>
      <c r="G217" s="16">
        <v>0</v>
      </c>
    </row>
    <row r="218" spans="3:7">
      <c r="C218" s="14" t="s">
        <v>218</v>
      </c>
      <c r="G218" s="16">
        <v>0</v>
      </c>
    </row>
    <row r="219" spans="3:7">
      <c r="C219" s="14" t="s">
        <v>219</v>
      </c>
      <c r="G219" s="16">
        <v>0</v>
      </c>
    </row>
    <row r="220" spans="3:7">
      <c r="C220" s="14" t="s">
        <v>220</v>
      </c>
      <c r="G220" s="16">
        <v>0</v>
      </c>
    </row>
    <row r="221" spans="3:7">
      <c r="C221" s="14" t="s">
        <v>221</v>
      </c>
      <c r="G221" s="16">
        <v>0</v>
      </c>
    </row>
    <row r="222" spans="3:7">
      <c r="C222" s="14" t="s">
        <v>222</v>
      </c>
      <c r="G222" s="16">
        <v>0</v>
      </c>
    </row>
    <row r="223" spans="3:7">
      <c r="C223" s="14" t="s">
        <v>223</v>
      </c>
      <c r="G223" s="16">
        <v>0</v>
      </c>
    </row>
    <row r="224" spans="3:7">
      <c r="C224" s="14" t="s">
        <v>224</v>
      </c>
      <c r="G224" s="16">
        <v>0</v>
      </c>
    </row>
    <row r="225" spans="3:7">
      <c r="C225" s="14" t="s">
        <v>225</v>
      </c>
      <c r="G225" s="16">
        <v>0</v>
      </c>
    </row>
    <row r="226" spans="3:7">
      <c r="C226" s="14" t="s">
        <v>226</v>
      </c>
      <c r="G226" s="16">
        <v>0</v>
      </c>
    </row>
    <row r="227" spans="3:7">
      <c r="C227" s="14" t="s">
        <v>227</v>
      </c>
      <c r="G227" s="16">
        <v>0</v>
      </c>
    </row>
    <row r="228" spans="3:7">
      <c r="C228" s="14" t="s">
        <v>228</v>
      </c>
      <c r="G228" s="16">
        <v>0</v>
      </c>
    </row>
    <row r="229" spans="3:7">
      <c r="C229" s="14" t="s">
        <v>229</v>
      </c>
      <c r="G229" s="16">
        <v>0</v>
      </c>
    </row>
    <row r="230" spans="3:7">
      <c r="C230" s="14" t="s">
        <v>230</v>
      </c>
      <c r="G230" s="16">
        <v>0</v>
      </c>
    </row>
    <row r="231" spans="3:7">
      <c r="C231" s="14" t="s">
        <v>231</v>
      </c>
      <c r="G231" s="16">
        <v>0</v>
      </c>
    </row>
    <row r="232" spans="3:7">
      <c r="C232" s="14" t="s">
        <v>232</v>
      </c>
      <c r="G232" s="16">
        <v>0</v>
      </c>
    </row>
    <row r="233" spans="3:7">
      <c r="C233" s="14" t="s">
        <v>233</v>
      </c>
      <c r="G233" s="16">
        <v>0</v>
      </c>
    </row>
    <row r="234" spans="3:7">
      <c r="C234" s="14" t="s">
        <v>234</v>
      </c>
      <c r="G234" s="16">
        <v>0</v>
      </c>
    </row>
    <row r="235" spans="3:7">
      <c r="C235" s="14" t="s">
        <v>235</v>
      </c>
      <c r="G235" s="16">
        <v>0</v>
      </c>
    </row>
    <row r="236" spans="3:7">
      <c r="C236" s="14" t="s">
        <v>236</v>
      </c>
      <c r="G236" s="16">
        <v>0</v>
      </c>
    </row>
    <row r="237" spans="3:7">
      <c r="C237" s="14" t="s">
        <v>237</v>
      </c>
      <c r="G237" s="16">
        <v>0</v>
      </c>
    </row>
    <row r="238" spans="3:7">
      <c r="C238" s="14" t="s">
        <v>238</v>
      </c>
      <c r="G238" s="16">
        <v>0</v>
      </c>
    </row>
    <row r="239" spans="3:7">
      <c r="C239" s="14" t="s">
        <v>239</v>
      </c>
      <c r="G239" s="16">
        <v>0</v>
      </c>
    </row>
    <row r="240" spans="3:7">
      <c r="C240" s="14" t="s">
        <v>240</v>
      </c>
      <c r="G240" s="16">
        <v>0</v>
      </c>
    </row>
    <row r="241" spans="2:11" s="2" customFormat="1">
      <c r="C241" s="1" t="s">
        <v>241</v>
      </c>
      <c r="G241" s="18">
        <v>0</v>
      </c>
    </row>
    <row r="242" spans="2:11" s="19" customFormat="1">
      <c r="C242" s="20" t="s">
        <v>242</v>
      </c>
      <c r="G242" s="21">
        <v>0</v>
      </c>
    </row>
    <row r="243" spans="2:11" s="19" customFormat="1">
      <c r="C243" s="20" t="s">
        <v>243</v>
      </c>
      <c r="G243" s="21">
        <v>0</v>
      </c>
    </row>
    <row r="244" spans="2:11" s="19" customFormat="1">
      <c r="C244" s="20" t="s">
        <v>244</v>
      </c>
      <c r="G244" s="21">
        <f>SUM(G247,G245)</f>
        <v>113380.84</v>
      </c>
    </row>
    <row r="245" spans="2:11" s="19" customFormat="1">
      <c r="C245" s="20" t="s">
        <v>245</v>
      </c>
      <c r="G245" s="21">
        <f>SUM(G246)</f>
        <v>110000</v>
      </c>
    </row>
    <row r="246" spans="2:11" s="19" customFormat="1">
      <c r="C246" s="20" t="s">
        <v>246</v>
      </c>
      <c r="G246" s="21">
        <v>110000</v>
      </c>
    </row>
    <row r="247" spans="2:11" s="19" customFormat="1">
      <c r="C247" s="20" t="s">
        <v>247</v>
      </c>
      <c r="G247" s="21">
        <f>SUM(G248:G249)</f>
        <v>3380.84</v>
      </c>
    </row>
    <row r="248" spans="2:11">
      <c r="C248" s="14" t="s">
        <v>248</v>
      </c>
      <c r="G248" s="16">
        <v>1580.84</v>
      </c>
    </row>
    <row r="249" spans="2:11" s="2" customFormat="1">
      <c r="C249" s="1" t="s">
        <v>249</v>
      </c>
      <c r="G249" s="18">
        <v>1800</v>
      </c>
    </row>
    <row r="250" spans="2:11" s="26" customFormat="1">
      <c r="B250" s="25" t="s">
        <v>250</v>
      </c>
      <c r="G250" s="27">
        <f>SUM(G251,G349,G354,G357)</f>
        <v>700177.4</v>
      </c>
    </row>
    <row r="251" spans="2:11" s="26" customFormat="1">
      <c r="C251" s="25" t="s">
        <v>251</v>
      </c>
      <c r="G251" s="27">
        <f>SUM(G252,G259,G265,G280,G282,G294,G302,G305,G310)</f>
        <v>301080.76</v>
      </c>
    </row>
    <row r="252" spans="2:11" s="26" customFormat="1">
      <c r="C252" s="25" t="s">
        <v>252</v>
      </c>
      <c r="G252" s="27">
        <f>SUM(G253:G258)</f>
        <v>11432.23</v>
      </c>
    </row>
    <row r="253" spans="2:11">
      <c r="C253" s="14" t="s">
        <v>253</v>
      </c>
      <c r="G253" s="16">
        <v>150</v>
      </c>
    </row>
    <row r="254" spans="2:11">
      <c r="C254" s="14" t="s">
        <v>254</v>
      </c>
      <c r="G254" s="16">
        <v>764.39</v>
      </c>
    </row>
    <row r="255" spans="2:11">
      <c r="C255" s="14" t="s">
        <v>255</v>
      </c>
      <c r="G255" s="16">
        <v>10217.84</v>
      </c>
      <c r="K255" s="35"/>
    </row>
    <row r="256" spans="2:11">
      <c r="C256" s="14" t="s">
        <v>256</v>
      </c>
      <c r="G256" s="16">
        <v>150</v>
      </c>
    </row>
    <row r="257" spans="3:7">
      <c r="C257" s="14" t="s">
        <v>257</v>
      </c>
      <c r="G257" s="16">
        <v>150</v>
      </c>
    </row>
    <row r="258" spans="3:7" s="2" customFormat="1">
      <c r="C258" s="1" t="s">
        <v>258</v>
      </c>
      <c r="G258" s="18">
        <v>0</v>
      </c>
    </row>
    <row r="259" spans="3:7" s="26" customFormat="1">
      <c r="C259" s="25" t="s">
        <v>259</v>
      </c>
      <c r="G259" s="27">
        <f>SUM(G260:G264)</f>
        <v>2684.83</v>
      </c>
    </row>
    <row r="260" spans="3:7">
      <c r="C260" s="14" t="s">
        <v>260</v>
      </c>
      <c r="G260" s="16">
        <v>1000</v>
      </c>
    </row>
    <row r="261" spans="3:7">
      <c r="C261" s="14" t="s">
        <v>261</v>
      </c>
      <c r="G261" s="16">
        <v>877.73</v>
      </c>
    </row>
    <row r="262" spans="3:7">
      <c r="C262" s="14" t="s">
        <v>262</v>
      </c>
      <c r="G262" s="16">
        <v>100</v>
      </c>
    </row>
    <row r="263" spans="3:7">
      <c r="C263" s="14" t="s">
        <v>263</v>
      </c>
      <c r="G263" s="16">
        <v>687.1</v>
      </c>
    </row>
    <row r="264" spans="3:7" s="2" customFormat="1">
      <c r="C264" s="1" t="s">
        <v>264</v>
      </c>
      <c r="G264" s="18">
        <v>20</v>
      </c>
    </row>
    <row r="265" spans="3:7" s="26" customFormat="1">
      <c r="C265" s="25" t="s">
        <v>265</v>
      </c>
      <c r="G265" s="27">
        <f>SUM(G266:G279)</f>
        <v>97541.959999999992</v>
      </c>
    </row>
    <row r="266" spans="3:7">
      <c r="C266" s="14" t="s">
        <v>266</v>
      </c>
      <c r="G266" s="16">
        <v>5437.67</v>
      </c>
    </row>
    <row r="267" spans="3:7">
      <c r="C267" s="14" t="s">
        <v>267</v>
      </c>
      <c r="G267" s="16">
        <v>600</v>
      </c>
    </row>
    <row r="268" spans="3:7">
      <c r="C268" s="14" t="s">
        <v>268</v>
      </c>
      <c r="G268" s="16">
        <v>0</v>
      </c>
    </row>
    <row r="269" spans="3:7">
      <c r="C269" s="14" t="s">
        <v>269</v>
      </c>
      <c r="G269" s="16">
        <v>650</v>
      </c>
    </row>
    <row r="270" spans="3:7">
      <c r="C270" s="14" t="s">
        <v>270</v>
      </c>
      <c r="G270" s="16">
        <v>0</v>
      </c>
    </row>
    <row r="271" spans="3:7">
      <c r="C271" s="14" t="s">
        <v>271</v>
      </c>
      <c r="G271" s="16">
        <v>9000</v>
      </c>
    </row>
    <row r="272" spans="3:7">
      <c r="C272" s="14" t="s">
        <v>272</v>
      </c>
      <c r="G272" s="16">
        <v>468.84</v>
      </c>
    </row>
    <row r="273" spans="3:7">
      <c r="C273" s="14" t="s">
        <v>273</v>
      </c>
      <c r="G273" s="28">
        <v>55000</v>
      </c>
    </row>
    <row r="274" spans="3:7">
      <c r="C274" s="14" t="s">
        <v>274</v>
      </c>
      <c r="G274" s="28">
        <v>25000</v>
      </c>
    </row>
    <row r="275" spans="3:7">
      <c r="C275" s="14" t="s">
        <v>275</v>
      </c>
      <c r="G275" s="16">
        <v>335.45</v>
      </c>
    </row>
    <row r="276" spans="3:7">
      <c r="C276" s="14" t="s">
        <v>276</v>
      </c>
      <c r="G276" s="16">
        <v>0</v>
      </c>
    </row>
    <row r="277" spans="3:7">
      <c r="C277" s="14" t="s">
        <v>277</v>
      </c>
      <c r="G277" s="16">
        <v>1050</v>
      </c>
    </row>
    <row r="278" spans="3:7">
      <c r="C278" s="14" t="s">
        <v>278</v>
      </c>
      <c r="G278" s="16">
        <v>0</v>
      </c>
    </row>
    <row r="279" spans="3:7" s="2" customFormat="1">
      <c r="C279" s="1" t="s">
        <v>279</v>
      </c>
      <c r="G279" s="18">
        <v>0</v>
      </c>
    </row>
    <row r="280" spans="3:7" s="26" customFormat="1">
      <c r="C280" s="25" t="s">
        <v>280</v>
      </c>
      <c r="G280" s="27">
        <v>67.36</v>
      </c>
    </row>
    <row r="281" spans="3:7" s="2" customFormat="1">
      <c r="C281" s="1" t="s">
        <v>281</v>
      </c>
      <c r="G281" s="18">
        <v>66.36</v>
      </c>
    </row>
    <row r="282" spans="3:7" s="26" customFormat="1">
      <c r="C282" s="25" t="s">
        <v>282</v>
      </c>
      <c r="G282" s="27">
        <f>SUM(G283:G293)</f>
        <v>127836.54999999999</v>
      </c>
    </row>
    <row r="283" spans="3:7">
      <c r="C283" s="14" t="s">
        <v>283</v>
      </c>
      <c r="G283" s="16">
        <v>112000</v>
      </c>
    </row>
    <row r="284" spans="3:7">
      <c r="C284" s="14" t="s">
        <v>284</v>
      </c>
      <c r="G284" s="16">
        <v>11500</v>
      </c>
    </row>
    <row r="285" spans="3:7">
      <c r="C285" s="14" t="s">
        <v>285</v>
      </c>
      <c r="G285" s="16">
        <v>811.12</v>
      </c>
    </row>
    <row r="286" spans="3:7">
      <c r="C286" s="14" t="s">
        <v>286</v>
      </c>
      <c r="G286" s="16">
        <v>365.09</v>
      </c>
    </row>
    <row r="287" spans="3:7">
      <c r="C287" s="14" t="s">
        <v>287</v>
      </c>
      <c r="G287" s="16">
        <v>653.45000000000005</v>
      </c>
    </row>
    <row r="288" spans="3:7">
      <c r="C288" s="14" t="s">
        <v>288</v>
      </c>
      <c r="G288" s="16">
        <v>606.59</v>
      </c>
    </row>
    <row r="289" spans="3:7">
      <c r="C289" s="14" t="s">
        <v>289</v>
      </c>
      <c r="G289" s="16">
        <v>669.55</v>
      </c>
    </row>
    <row r="290" spans="3:7">
      <c r="C290" s="14" t="s">
        <v>290</v>
      </c>
      <c r="G290" s="16">
        <v>530.75</v>
      </c>
    </row>
    <row r="291" spans="3:7">
      <c r="C291" s="14" t="s">
        <v>291</v>
      </c>
      <c r="G291" s="16">
        <v>0</v>
      </c>
    </row>
    <row r="292" spans="3:7">
      <c r="C292" s="14" t="s">
        <v>292</v>
      </c>
      <c r="G292" s="16">
        <v>0</v>
      </c>
    </row>
    <row r="293" spans="3:7" s="2" customFormat="1">
      <c r="C293" s="1" t="s">
        <v>293</v>
      </c>
      <c r="G293" s="18">
        <v>700</v>
      </c>
    </row>
    <row r="294" spans="3:7" s="26" customFormat="1">
      <c r="C294" s="25" t="s">
        <v>294</v>
      </c>
      <c r="G294" s="27">
        <v>2339.5700000000002</v>
      </c>
    </row>
    <row r="295" spans="3:7">
      <c r="C295" s="14" t="s">
        <v>295</v>
      </c>
      <c r="G295" s="16">
        <v>46.09</v>
      </c>
    </row>
    <row r="296" spans="3:7">
      <c r="C296" s="14" t="s">
        <v>296</v>
      </c>
      <c r="G296" s="16">
        <v>5.09</v>
      </c>
    </row>
    <row r="297" spans="3:7">
      <c r="C297" s="14" t="s">
        <v>297</v>
      </c>
      <c r="G297" s="16">
        <v>686.93</v>
      </c>
    </row>
    <row r="298" spans="3:7">
      <c r="C298" s="14" t="s">
        <v>298</v>
      </c>
      <c r="G298" s="16">
        <v>912.64</v>
      </c>
    </row>
    <row r="299" spans="3:7">
      <c r="C299" s="14" t="s">
        <v>299</v>
      </c>
      <c r="G299" s="16">
        <v>564.22</v>
      </c>
    </row>
    <row r="300" spans="3:7">
      <c r="C300" s="14" t="s">
        <v>300</v>
      </c>
      <c r="G300" s="16">
        <v>3.6</v>
      </c>
    </row>
    <row r="301" spans="3:7" s="2" customFormat="1">
      <c r="C301" s="1" t="s">
        <v>301</v>
      </c>
      <c r="G301" s="18">
        <v>120</v>
      </c>
    </row>
    <row r="302" spans="3:7" s="26" customFormat="1">
      <c r="C302" s="25" t="s">
        <v>302</v>
      </c>
      <c r="G302" s="27">
        <f>SUM(G303:G304)</f>
        <v>30214.959999999999</v>
      </c>
    </row>
    <row r="303" spans="3:7">
      <c r="C303" s="14" t="s">
        <v>303</v>
      </c>
      <c r="G303" s="16">
        <v>214.96</v>
      </c>
    </row>
    <row r="304" spans="3:7" s="2" customFormat="1">
      <c r="C304" s="1" t="s">
        <v>304</v>
      </c>
      <c r="G304" s="36">
        <v>30000</v>
      </c>
    </row>
    <row r="305" spans="3:7" s="26" customFormat="1">
      <c r="C305" s="25" t="s">
        <v>305</v>
      </c>
      <c r="G305" s="27">
        <f>SUM(G306:G309)</f>
        <v>8175.91</v>
      </c>
    </row>
    <row r="306" spans="3:7">
      <c r="C306" s="14" t="s">
        <v>306</v>
      </c>
      <c r="G306" s="16">
        <v>697.01</v>
      </c>
    </row>
    <row r="307" spans="3:7">
      <c r="C307" s="14" t="s">
        <v>307</v>
      </c>
      <c r="G307" s="16">
        <v>5457.61</v>
      </c>
    </row>
    <row r="308" spans="3:7">
      <c r="C308" s="14" t="s">
        <v>308</v>
      </c>
      <c r="G308" s="16">
        <v>221.29</v>
      </c>
    </row>
    <row r="309" spans="3:7" s="2" customFormat="1">
      <c r="C309" s="1" t="s">
        <v>309</v>
      </c>
      <c r="G309" s="18">
        <v>1800</v>
      </c>
    </row>
    <row r="310" spans="3:7" s="26" customFormat="1">
      <c r="C310" s="25" t="s">
        <v>310</v>
      </c>
      <c r="G310" s="27">
        <f>SUM(G311:G348)</f>
        <v>20787.390000000003</v>
      </c>
    </row>
    <row r="311" spans="3:7">
      <c r="C311" s="14" t="s">
        <v>311</v>
      </c>
      <c r="G311" s="16">
        <v>6000</v>
      </c>
    </row>
    <row r="312" spans="3:7">
      <c r="C312" s="14" t="s">
        <v>312</v>
      </c>
      <c r="G312" s="16">
        <v>610.91999999999996</v>
      </c>
    </row>
    <row r="313" spans="3:7">
      <c r="C313" s="14" t="s">
        <v>313</v>
      </c>
      <c r="G313" s="16">
        <v>137.29</v>
      </c>
    </row>
    <row r="314" spans="3:7">
      <c r="C314" s="14" t="s">
        <v>314</v>
      </c>
      <c r="G314" s="16">
        <v>250</v>
      </c>
    </row>
    <row r="315" spans="3:7">
      <c r="C315" s="14" t="s">
        <v>315</v>
      </c>
      <c r="G315" s="16">
        <v>0</v>
      </c>
    </row>
    <row r="316" spans="3:7">
      <c r="C316" s="14" t="s">
        <v>316</v>
      </c>
      <c r="G316" s="16">
        <v>0</v>
      </c>
    </row>
    <row r="317" spans="3:7">
      <c r="C317" s="14" t="s">
        <v>317</v>
      </c>
      <c r="G317" s="16">
        <v>58.6</v>
      </c>
    </row>
    <row r="318" spans="3:7">
      <c r="C318" s="14" t="s">
        <v>318</v>
      </c>
      <c r="G318" s="16">
        <v>2800</v>
      </c>
    </row>
    <row r="319" spans="3:7">
      <c r="C319" s="14" t="s">
        <v>319</v>
      </c>
      <c r="G319" s="16">
        <v>0</v>
      </c>
    </row>
    <row r="320" spans="3:7">
      <c r="C320" s="14" t="s">
        <v>320</v>
      </c>
      <c r="G320" s="16">
        <v>0</v>
      </c>
    </row>
    <row r="321" spans="3:7">
      <c r="C321" s="14" t="s">
        <v>321</v>
      </c>
      <c r="G321" s="16">
        <v>253.58</v>
      </c>
    </row>
    <row r="322" spans="3:7">
      <c r="C322" s="14" t="s">
        <v>322</v>
      </c>
      <c r="G322" s="16">
        <v>563</v>
      </c>
    </row>
    <row r="323" spans="3:7">
      <c r="C323" s="14" t="s">
        <v>323</v>
      </c>
      <c r="G323" s="16">
        <v>336.29</v>
      </c>
    </row>
    <row r="324" spans="3:7">
      <c r="C324" s="14" t="s">
        <v>324</v>
      </c>
      <c r="G324" s="16">
        <v>0</v>
      </c>
    </row>
    <row r="325" spans="3:7">
      <c r="C325" s="14" t="s">
        <v>325</v>
      </c>
      <c r="G325" s="16">
        <v>51.55</v>
      </c>
    </row>
    <row r="326" spans="3:7">
      <c r="C326" s="14" t="s">
        <v>326</v>
      </c>
      <c r="G326" s="16">
        <v>1900</v>
      </c>
    </row>
    <row r="327" spans="3:7">
      <c r="C327" s="14" t="s">
        <v>327</v>
      </c>
      <c r="G327" s="16">
        <v>303.12</v>
      </c>
    </row>
    <row r="328" spans="3:7">
      <c r="C328" s="14" t="s">
        <v>328</v>
      </c>
      <c r="G328" s="16">
        <v>123.76</v>
      </c>
    </row>
    <row r="329" spans="3:7">
      <c r="C329" s="14" t="s">
        <v>329</v>
      </c>
      <c r="G329" s="16">
        <v>100</v>
      </c>
    </row>
    <row r="330" spans="3:7">
      <c r="C330" s="14" t="s">
        <v>330</v>
      </c>
      <c r="G330" s="16">
        <v>540.36</v>
      </c>
    </row>
    <row r="331" spans="3:7">
      <c r="C331" s="14" t="s">
        <v>331</v>
      </c>
      <c r="G331" s="16">
        <v>93.54</v>
      </c>
    </row>
    <row r="332" spans="3:7">
      <c r="C332" s="14" t="s">
        <v>332</v>
      </c>
      <c r="G332" s="16">
        <v>500</v>
      </c>
    </row>
    <row r="333" spans="3:7">
      <c r="C333" s="14" t="s">
        <v>333</v>
      </c>
      <c r="G333" s="16">
        <v>105</v>
      </c>
    </row>
    <row r="334" spans="3:7">
      <c r="C334" s="14" t="s">
        <v>334</v>
      </c>
      <c r="G334" s="16">
        <v>633.32000000000005</v>
      </c>
    </row>
    <row r="335" spans="3:7">
      <c r="C335" s="14" t="s">
        <v>335</v>
      </c>
      <c r="G335" s="16">
        <v>0</v>
      </c>
    </row>
    <row r="336" spans="3:7">
      <c r="C336" s="14" t="s">
        <v>336</v>
      </c>
      <c r="G336" s="16">
        <v>132.16999999999999</v>
      </c>
    </row>
    <row r="337" spans="3:7">
      <c r="C337" s="14" t="s">
        <v>337</v>
      </c>
      <c r="G337" s="16">
        <v>3021.07</v>
      </c>
    </row>
    <row r="338" spans="3:7">
      <c r="C338" s="14" t="s">
        <v>338</v>
      </c>
      <c r="G338" s="16">
        <v>650</v>
      </c>
    </row>
    <row r="339" spans="3:7">
      <c r="C339" s="14" t="s">
        <v>339</v>
      </c>
      <c r="G339" s="16">
        <v>761.16</v>
      </c>
    </row>
    <row r="340" spans="3:7">
      <c r="C340" s="14" t="s">
        <v>340</v>
      </c>
      <c r="G340" s="16">
        <v>700</v>
      </c>
    </row>
    <row r="341" spans="3:7">
      <c r="C341" s="14" t="s">
        <v>341</v>
      </c>
      <c r="G341" s="16">
        <v>162.66</v>
      </c>
    </row>
    <row r="342" spans="3:7">
      <c r="C342" s="14" t="s">
        <v>342</v>
      </c>
      <c r="G342" s="16">
        <v>0</v>
      </c>
    </row>
    <row r="343" spans="3:7">
      <c r="C343" s="14" t="s">
        <v>343</v>
      </c>
      <c r="G343" s="16">
        <v>0</v>
      </c>
    </row>
    <row r="344" spans="3:7">
      <c r="C344" s="14" t="s">
        <v>344</v>
      </c>
      <c r="G344" s="16">
        <v>0</v>
      </c>
    </row>
    <row r="345" spans="3:7">
      <c r="C345" s="14" t="s">
        <v>345</v>
      </c>
      <c r="G345" s="16">
        <v>0</v>
      </c>
    </row>
    <row r="346" spans="3:7">
      <c r="C346" s="14" t="s">
        <v>346</v>
      </c>
      <c r="G346" s="16">
        <v>0</v>
      </c>
    </row>
    <row r="347" spans="3:7">
      <c r="C347" s="14" t="s">
        <v>347</v>
      </c>
      <c r="G347" s="16">
        <v>0</v>
      </c>
    </row>
    <row r="348" spans="3:7" s="2" customFormat="1">
      <c r="C348" s="1" t="s">
        <v>348</v>
      </c>
      <c r="G348" s="18">
        <v>0</v>
      </c>
    </row>
    <row r="349" spans="3:7" s="26" customFormat="1">
      <c r="C349" s="25" t="s">
        <v>349</v>
      </c>
      <c r="G349" s="27">
        <f>SUM(G352+G350)</f>
        <v>70188.91</v>
      </c>
    </row>
    <row r="350" spans="3:7" s="19" customFormat="1">
      <c r="C350" s="20" t="s">
        <v>350</v>
      </c>
      <c r="G350" s="21">
        <v>188.91</v>
      </c>
    </row>
    <row r="351" spans="3:7" s="19" customFormat="1">
      <c r="C351" s="20" t="s">
        <v>351</v>
      </c>
      <c r="G351" s="21">
        <v>188.91</v>
      </c>
    </row>
    <row r="352" spans="3:7" s="19" customFormat="1">
      <c r="C352" s="20" t="s">
        <v>352</v>
      </c>
      <c r="G352" s="21">
        <f>G353</f>
        <v>70000</v>
      </c>
    </row>
    <row r="353" spans="3:7" s="19" customFormat="1">
      <c r="C353" s="20" t="s">
        <v>353</v>
      </c>
      <c r="G353" s="21">
        <v>70000</v>
      </c>
    </row>
    <row r="354" spans="3:7" s="19" customFormat="1">
      <c r="C354" s="20" t="s">
        <v>354</v>
      </c>
      <c r="G354" s="21">
        <v>0</v>
      </c>
    </row>
    <row r="355" spans="3:7" s="19" customFormat="1">
      <c r="C355" s="20" t="s">
        <v>355</v>
      </c>
      <c r="G355" s="21">
        <v>0</v>
      </c>
    </row>
    <row r="356" spans="3:7" s="19" customFormat="1">
      <c r="C356" s="20" t="s">
        <v>356</v>
      </c>
      <c r="G356" s="21">
        <v>0</v>
      </c>
    </row>
    <row r="357" spans="3:7" s="38" customFormat="1">
      <c r="C357" s="37" t="s">
        <v>357</v>
      </c>
      <c r="G357" s="39">
        <f>SUM(G358,G413,G392,G375,G369,G364)</f>
        <v>328907.73</v>
      </c>
    </row>
    <row r="358" spans="3:7" s="19" customFormat="1">
      <c r="C358" s="20" t="s">
        <v>358</v>
      </c>
      <c r="G358" s="21">
        <f>SUM(G359:G363)</f>
        <v>6000</v>
      </c>
    </row>
    <row r="359" spans="3:7">
      <c r="C359" s="14" t="s">
        <v>359</v>
      </c>
      <c r="G359" s="16">
        <v>4000</v>
      </c>
    </row>
    <row r="360" spans="3:7">
      <c r="C360" s="14" t="s">
        <v>360</v>
      </c>
      <c r="G360" s="16">
        <v>0</v>
      </c>
    </row>
    <row r="361" spans="3:7">
      <c r="C361" s="14" t="s">
        <v>361</v>
      </c>
      <c r="G361" s="16">
        <v>2000</v>
      </c>
    </row>
    <row r="362" spans="3:7">
      <c r="C362" s="14" t="s">
        <v>362</v>
      </c>
      <c r="G362" s="16">
        <v>0</v>
      </c>
    </row>
    <row r="363" spans="3:7" s="2" customFormat="1">
      <c r="C363" s="1" t="s">
        <v>363</v>
      </c>
      <c r="G363" s="18">
        <v>0</v>
      </c>
    </row>
    <row r="364" spans="3:7" s="19" customFormat="1">
      <c r="C364" s="20" t="s">
        <v>364</v>
      </c>
      <c r="G364" s="21">
        <f>SUM(G365:G368)</f>
        <v>35830.199999999997</v>
      </c>
    </row>
    <row r="365" spans="3:7">
      <c r="C365" s="14" t="s">
        <v>365</v>
      </c>
      <c r="G365" s="16">
        <v>200</v>
      </c>
    </row>
    <row r="366" spans="3:7">
      <c r="C366" s="14" t="s">
        <v>366</v>
      </c>
      <c r="G366" s="16">
        <v>35000</v>
      </c>
    </row>
    <row r="367" spans="3:7">
      <c r="C367" s="14" t="s">
        <v>367</v>
      </c>
      <c r="G367" s="16">
        <v>130.19999999999999</v>
      </c>
    </row>
    <row r="368" spans="3:7" s="2" customFormat="1">
      <c r="C368" s="1" t="s">
        <v>368</v>
      </c>
      <c r="G368" s="18">
        <v>500</v>
      </c>
    </row>
    <row r="369" spans="3:7" s="19" customFormat="1">
      <c r="C369" s="20" t="s">
        <v>369</v>
      </c>
      <c r="G369" s="21">
        <f>SUM(G370:G374)</f>
        <v>20100</v>
      </c>
    </row>
    <row r="370" spans="3:7">
      <c r="C370" s="14" t="s">
        <v>370</v>
      </c>
      <c r="G370" s="16">
        <v>3000</v>
      </c>
    </row>
    <row r="371" spans="3:7">
      <c r="C371" s="14" t="s">
        <v>371</v>
      </c>
      <c r="G371" s="16">
        <v>11000</v>
      </c>
    </row>
    <row r="372" spans="3:7">
      <c r="C372" s="14" t="s">
        <v>372</v>
      </c>
      <c r="G372" s="16">
        <v>4500</v>
      </c>
    </row>
    <row r="373" spans="3:7">
      <c r="C373" s="14" t="s">
        <v>373</v>
      </c>
      <c r="G373" s="16">
        <v>0</v>
      </c>
    </row>
    <row r="374" spans="3:7" s="2" customFormat="1">
      <c r="C374" s="1" t="s">
        <v>374</v>
      </c>
      <c r="G374" s="18">
        <v>1600</v>
      </c>
    </row>
    <row r="375" spans="3:7" s="19" customFormat="1">
      <c r="C375" s="20" t="s">
        <v>375</v>
      </c>
      <c r="G375" s="21">
        <f>SUM(G376:G391)</f>
        <v>5835.22</v>
      </c>
    </row>
    <row r="376" spans="3:7">
      <c r="C376" s="14" t="s">
        <v>376</v>
      </c>
      <c r="G376" s="16">
        <v>0</v>
      </c>
    </row>
    <row r="377" spans="3:7">
      <c r="C377" s="14" t="s">
        <v>377</v>
      </c>
      <c r="G377" s="16">
        <v>0</v>
      </c>
    </row>
    <row r="378" spans="3:7">
      <c r="C378" s="14" t="s">
        <v>378</v>
      </c>
      <c r="G378" s="16">
        <v>0</v>
      </c>
    </row>
    <row r="379" spans="3:7">
      <c r="C379" s="14" t="s">
        <v>379</v>
      </c>
      <c r="G379" s="16">
        <v>700</v>
      </c>
    </row>
    <row r="380" spans="3:7">
      <c r="C380" s="14" t="s">
        <v>380</v>
      </c>
      <c r="G380" s="16">
        <v>500</v>
      </c>
    </row>
    <row r="381" spans="3:7">
      <c r="C381" s="14" t="s">
        <v>381</v>
      </c>
      <c r="G381" s="16">
        <v>250</v>
      </c>
    </row>
    <row r="382" spans="3:7">
      <c r="C382" s="14" t="s">
        <v>382</v>
      </c>
      <c r="G382" s="16">
        <v>24.79</v>
      </c>
    </row>
    <row r="383" spans="3:7">
      <c r="C383" s="14" t="s">
        <v>383</v>
      </c>
      <c r="G383" s="16">
        <v>0</v>
      </c>
    </row>
    <row r="384" spans="3:7">
      <c r="C384" s="14" t="s">
        <v>384</v>
      </c>
      <c r="G384" s="16">
        <v>4.4000000000000004</v>
      </c>
    </row>
    <row r="385" spans="3:7">
      <c r="C385" s="14" t="s">
        <v>385</v>
      </c>
      <c r="G385" s="16">
        <v>250</v>
      </c>
    </row>
    <row r="386" spans="3:7">
      <c r="C386" s="14" t="s">
        <v>386</v>
      </c>
      <c r="G386" s="16">
        <v>656.03</v>
      </c>
    </row>
    <row r="387" spans="3:7">
      <c r="C387" s="14" t="s">
        <v>387</v>
      </c>
      <c r="G387" s="16">
        <v>750</v>
      </c>
    </row>
    <row r="388" spans="3:7">
      <c r="C388" s="14" t="s">
        <v>388</v>
      </c>
      <c r="G388" s="16">
        <v>1200</v>
      </c>
    </row>
    <row r="389" spans="3:7">
      <c r="C389" s="14" t="s">
        <v>389</v>
      </c>
      <c r="G389" s="16">
        <v>1500</v>
      </c>
    </row>
    <row r="390" spans="3:7">
      <c r="C390" s="14" t="s">
        <v>390</v>
      </c>
      <c r="G390" s="16">
        <v>0</v>
      </c>
    </row>
    <row r="391" spans="3:7" s="2" customFormat="1">
      <c r="C391" s="1" t="s">
        <v>391</v>
      </c>
      <c r="G391" s="18">
        <v>0</v>
      </c>
    </row>
    <row r="392" spans="3:7" s="19" customFormat="1">
      <c r="C392" s="20" t="s">
        <v>392</v>
      </c>
      <c r="G392" s="21">
        <f>SUM(G393:G412)</f>
        <v>260578.31</v>
      </c>
    </row>
    <row r="393" spans="3:7">
      <c r="C393" s="14" t="s">
        <v>393</v>
      </c>
      <c r="G393" s="16">
        <v>199.8</v>
      </c>
    </row>
    <row r="394" spans="3:7">
      <c r="C394" s="14" t="s">
        <v>394</v>
      </c>
      <c r="G394" s="16">
        <v>95000</v>
      </c>
    </row>
    <row r="395" spans="3:7">
      <c r="C395" s="14" t="s">
        <v>395</v>
      </c>
      <c r="G395" s="16">
        <v>65000</v>
      </c>
    </row>
    <row r="396" spans="3:7">
      <c r="C396" s="14" t="s">
        <v>396</v>
      </c>
      <c r="G396" s="16">
        <v>6.9</v>
      </c>
    </row>
    <row r="397" spans="3:7">
      <c r="C397" s="14" t="s">
        <v>397</v>
      </c>
      <c r="G397" s="16">
        <v>3851.85</v>
      </c>
    </row>
    <row r="398" spans="3:7">
      <c r="C398" s="14" t="s">
        <v>398</v>
      </c>
      <c r="G398" s="16">
        <v>5000</v>
      </c>
    </row>
    <row r="399" spans="3:7">
      <c r="C399" s="14" t="s">
        <v>399</v>
      </c>
      <c r="G399" s="16">
        <v>0</v>
      </c>
    </row>
    <row r="400" spans="3:7">
      <c r="C400" s="14" t="s">
        <v>400</v>
      </c>
      <c r="G400" s="16">
        <v>0</v>
      </c>
    </row>
    <row r="401" spans="2:7">
      <c r="C401" s="14" t="s">
        <v>401</v>
      </c>
      <c r="G401" s="16">
        <v>2000</v>
      </c>
    </row>
    <row r="402" spans="2:7">
      <c r="C402" s="14" t="s">
        <v>402</v>
      </c>
      <c r="G402" s="16">
        <v>0</v>
      </c>
    </row>
    <row r="403" spans="2:7">
      <c r="C403" s="14" t="s">
        <v>403</v>
      </c>
      <c r="G403" s="16">
        <v>4000</v>
      </c>
    </row>
    <row r="404" spans="2:7">
      <c r="C404" s="14" t="s">
        <v>404</v>
      </c>
      <c r="G404" s="16">
        <v>45000</v>
      </c>
    </row>
    <row r="405" spans="2:7">
      <c r="C405" s="14" t="s">
        <v>405</v>
      </c>
      <c r="G405" s="16">
        <v>19.760000000000002</v>
      </c>
    </row>
    <row r="406" spans="2:7">
      <c r="C406" s="14" t="s">
        <v>406</v>
      </c>
      <c r="G406" s="16">
        <v>3000</v>
      </c>
    </row>
    <row r="407" spans="2:7">
      <c r="C407" s="14" t="s">
        <v>407</v>
      </c>
      <c r="G407" s="16">
        <v>7500</v>
      </c>
    </row>
    <row r="408" spans="2:7">
      <c r="C408" s="14" t="s">
        <v>408</v>
      </c>
      <c r="G408" s="16">
        <v>30000</v>
      </c>
    </row>
    <row r="409" spans="2:7">
      <c r="C409" s="14" t="s">
        <v>409</v>
      </c>
      <c r="G409" s="16">
        <v>0</v>
      </c>
    </row>
    <row r="410" spans="2:7">
      <c r="C410" s="14" t="s">
        <v>410</v>
      </c>
      <c r="G410" s="16">
        <v>0</v>
      </c>
    </row>
    <row r="411" spans="2:7">
      <c r="C411" s="14" t="s">
        <v>411</v>
      </c>
      <c r="G411" s="16">
        <v>0</v>
      </c>
    </row>
    <row r="412" spans="2:7" s="2" customFormat="1">
      <c r="C412" s="1" t="s">
        <v>412</v>
      </c>
      <c r="G412" s="18">
        <v>0</v>
      </c>
    </row>
    <row r="413" spans="2:7" s="19" customFormat="1">
      <c r="C413" s="20" t="s">
        <v>413</v>
      </c>
      <c r="G413" s="21">
        <f>SUM(G414:G415)</f>
        <v>564</v>
      </c>
    </row>
    <row r="414" spans="2:7">
      <c r="C414" s="14" t="s">
        <v>414</v>
      </c>
      <c r="G414" s="16">
        <v>564</v>
      </c>
    </row>
    <row r="415" spans="2:7" s="2" customFormat="1">
      <c r="C415" s="1" t="s">
        <v>415</v>
      </c>
      <c r="G415" s="18">
        <v>0</v>
      </c>
    </row>
    <row r="416" spans="2:7" s="26" customFormat="1">
      <c r="B416" s="25" t="s">
        <v>416</v>
      </c>
      <c r="G416" s="27">
        <v>39584.449999999997</v>
      </c>
    </row>
    <row r="417" spans="2:7" s="19" customFormat="1">
      <c r="B417" s="20" t="s">
        <v>417</v>
      </c>
      <c r="G417" s="21">
        <v>17038.5</v>
      </c>
    </row>
    <row r="418" spans="2:7" s="19" customFormat="1">
      <c r="B418" s="20" t="s">
        <v>418</v>
      </c>
      <c r="G418" s="21">
        <v>17038.5</v>
      </c>
    </row>
    <row r="419" spans="2:7" s="19" customFormat="1">
      <c r="B419" s="20" t="s">
        <v>419</v>
      </c>
      <c r="G419" s="21">
        <f>SUM(G420:G421)</f>
        <v>22547.95</v>
      </c>
    </row>
    <row r="420" spans="2:7">
      <c r="B420" s="14" t="s">
        <v>420</v>
      </c>
      <c r="G420" s="16">
        <v>17383.22</v>
      </c>
    </row>
    <row r="421" spans="2:7" s="2" customFormat="1">
      <c r="B421" s="1" t="s">
        <v>421</v>
      </c>
      <c r="G421" s="18">
        <v>5164.7299999999996</v>
      </c>
    </row>
    <row r="422" spans="2:7" s="22" customFormat="1">
      <c r="B422" s="23" t="s">
        <v>422</v>
      </c>
      <c r="G422" s="24">
        <v>-2644.6</v>
      </c>
    </row>
    <row r="423" spans="2:7" s="19" customFormat="1">
      <c r="B423" s="20" t="s">
        <v>423</v>
      </c>
      <c r="G423" s="21">
        <f>SUM(G424:G425)</f>
        <v>637.29</v>
      </c>
    </row>
    <row r="424" spans="2:7">
      <c r="B424" s="14" t="s">
        <v>424</v>
      </c>
      <c r="G424" s="16">
        <v>563.28</v>
      </c>
    </row>
    <row r="425" spans="2:7" s="2" customFormat="1">
      <c r="B425" s="1" t="s">
        <v>425</v>
      </c>
      <c r="G425" s="18">
        <v>74.010000000000005</v>
      </c>
    </row>
    <row r="426" spans="2:7" s="19" customFormat="1">
      <c r="B426" s="20" t="s">
        <v>426</v>
      </c>
      <c r="G426" s="21">
        <f>SUM(G427:G432)</f>
        <v>-3274.89</v>
      </c>
    </row>
    <row r="427" spans="2:7">
      <c r="B427" s="14" t="s">
        <v>427</v>
      </c>
      <c r="G427" s="16">
        <v>-145.32</v>
      </c>
    </row>
    <row r="428" spans="2:7">
      <c r="B428" s="14" t="s">
        <v>428</v>
      </c>
      <c r="G428" s="16">
        <v>-299</v>
      </c>
    </row>
    <row r="429" spans="2:7">
      <c r="B429" s="14" t="s">
        <v>429</v>
      </c>
      <c r="G429" s="16">
        <v>-1099</v>
      </c>
    </row>
    <row r="430" spans="2:7">
      <c r="B430" s="14" t="s">
        <v>430</v>
      </c>
      <c r="G430" s="16">
        <v>-371.42</v>
      </c>
    </row>
    <row r="431" spans="2:7">
      <c r="B431" s="14" t="s">
        <v>431</v>
      </c>
      <c r="G431" s="16">
        <v>-174</v>
      </c>
    </row>
    <row r="432" spans="2:7" s="2" customFormat="1">
      <c r="B432" s="1" t="s">
        <v>432</v>
      </c>
      <c r="G432" s="18">
        <v>-1186.1500000000001</v>
      </c>
    </row>
    <row r="433" spans="2:7" s="19" customFormat="1">
      <c r="F433" s="20" t="s">
        <v>433</v>
      </c>
      <c r="G433" s="21">
        <f>SUM(G2,G51,G84,G156,G250,G416,G422)</f>
        <v>-16801.780000000006</v>
      </c>
    </row>
    <row r="434" spans="2:7" s="4" customFormat="1">
      <c r="B434" s="5" t="s">
        <v>434</v>
      </c>
      <c r="G434" s="6">
        <v>-10.58</v>
      </c>
    </row>
    <row r="435" spans="2:7">
      <c r="C435" s="14" t="s">
        <v>435</v>
      </c>
      <c r="G435" s="16">
        <v>-11.58</v>
      </c>
    </row>
    <row r="436" spans="2:7">
      <c r="D436" s="14" t="s">
        <v>436</v>
      </c>
      <c r="G436" s="16">
        <v>-11.58</v>
      </c>
    </row>
    <row r="437" spans="2:7">
      <c r="D437" s="14" t="s">
        <v>437</v>
      </c>
      <c r="G437" s="16">
        <v>-11.58</v>
      </c>
    </row>
    <row r="438" spans="2:7">
      <c r="D438" s="14" t="s">
        <v>438</v>
      </c>
      <c r="G438" s="16">
        <v>-11.58</v>
      </c>
    </row>
    <row r="439" spans="2:7">
      <c r="D439" s="14" t="s">
        <v>439</v>
      </c>
      <c r="G439" s="16">
        <v>0</v>
      </c>
    </row>
    <row r="440" spans="2:7" s="41" customFormat="1">
      <c r="B440" s="40" t="s">
        <v>440</v>
      </c>
      <c r="G440" s="42">
        <f>SUM(G441)</f>
        <v>16812.36</v>
      </c>
    </row>
    <row r="441" spans="2:7">
      <c r="C441" s="14" t="s">
        <v>441</v>
      </c>
      <c r="G441" s="15">
        <f>SUM(G447,G445,G442)</f>
        <v>16812.36</v>
      </c>
    </row>
    <row r="442" spans="2:7">
      <c r="C442" s="14" t="s">
        <v>442</v>
      </c>
      <c r="G442" s="16">
        <f>SUM(G443:G444)</f>
        <v>16158.89</v>
      </c>
    </row>
    <row r="443" spans="2:7">
      <c r="C443" s="14" t="s">
        <v>443</v>
      </c>
      <c r="G443" s="16">
        <v>1158.8900000000001</v>
      </c>
    </row>
    <row r="444" spans="2:7">
      <c r="C444" s="14" t="s">
        <v>444</v>
      </c>
      <c r="G444" s="16">
        <v>15000</v>
      </c>
    </row>
    <row r="445" spans="2:7">
      <c r="C445" s="14" t="s">
        <v>445</v>
      </c>
      <c r="G445" s="16">
        <f>SUM(G446)</f>
        <v>594.03</v>
      </c>
    </row>
    <row r="446" spans="2:7">
      <c r="C446" s="14" t="s">
        <v>446</v>
      </c>
      <c r="G446" s="16">
        <v>594.03</v>
      </c>
    </row>
    <row r="447" spans="2:7">
      <c r="C447" s="14" t="s">
        <v>447</v>
      </c>
      <c r="G447" s="16">
        <f>SUM(G448:G449)</f>
        <v>59.44</v>
      </c>
    </row>
    <row r="448" spans="2:7">
      <c r="C448" s="14" t="s">
        <v>448</v>
      </c>
      <c r="G448" s="16">
        <v>0.08</v>
      </c>
    </row>
    <row r="449" spans="1:7" s="2" customFormat="1">
      <c r="C449" s="1" t="s">
        <v>449</v>
      </c>
      <c r="G449" s="18">
        <v>59.36</v>
      </c>
    </row>
    <row r="450" spans="1:7">
      <c r="F450" s="14" t="s">
        <v>450</v>
      </c>
      <c r="G450" s="16">
        <v>2298.58</v>
      </c>
    </row>
    <row r="451" spans="1:7">
      <c r="F451" s="14" t="s">
        <v>451</v>
      </c>
      <c r="G451" s="16">
        <f>G450+G433</f>
        <v>-14503.200000000006</v>
      </c>
    </row>
    <row r="452" spans="1:7">
      <c r="F452" s="14" t="s">
        <v>452</v>
      </c>
      <c r="G452" s="16">
        <f>G451</f>
        <v>-14503.200000000006</v>
      </c>
    </row>
    <row r="453" spans="1:7">
      <c r="F453" s="14"/>
      <c r="G453" s="16"/>
    </row>
    <row r="454" spans="1:7" s="2" customFormat="1">
      <c r="A454" s="2" t="s">
        <v>453</v>
      </c>
      <c r="G454" s="43"/>
    </row>
    <row r="455" spans="1:7">
      <c r="F455" s="13" t="s">
        <v>454</v>
      </c>
      <c r="G455" s="44">
        <f>SUM(G51,G156,G250,G416,G440)</f>
        <v>1259403.58</v>
      </c>
    </row>
    <row r="456" spans="1:7" ht="13.5" thickBot="1">
      <c r="F456" s="13" t="s">
        <v>455</v>
      </c>
      <c r="G456" s="44">
        <f>SUM(G2,G84,G422,G434)</f>
        <v>-1259403.58</v>
      </c>
    </row>
    <row r="457" spans="1:7" ht="13.5" thickBot="1">
      <c r="G457" s="45">
        <f>G455+G456</f>
        <v>0</v>
      </c>
    </row>
  </sheetData>
  <autoFilter ref="F1:F452"/>
  <pageMargins left="0.75" right="0.75" top="1" bottom="1" header="0.5" footer="0.5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2021</vt:lpstr>
    </vt:vector>
  </TitlesOfParts>
  <Company>UPV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Navarro</dc:creator>
  <cp:lastModifiedBy>Arturo Navarro</cp:lastModifiedBy>
  <dcterms:created xsi:type="dcterms:W3CDTF">2020-06-16T07:57:46Z</dcterms:created>
  <dcterms:modified xsi:type="dcterms:W3CDTF">2020-06-23T18:37:19Z</dcterms:modified>
</cp:coreProperties>
</file>